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7'!$A$1:$J$391</definedName>
    <definedName name="_xlnm.Print_Area" localSheetId="1">'приложение 8'!$A$1:$J$415</definedName>
  </definedNames>
  <calcPr fullCalcOnLoad="1"/>
</workbook>
</file>

<file path=xl/sharedStrings.xml><?xml version="1.0" encoding="utf-8"?>
<sst xmlns="http://schemas.openxmlformats.org/spreadsheetml/2006/main" count="1072" uniqueCount="104">
  <si>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</si>
  <si>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</si>
  <si>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</si>
  <si>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</si>
  <si>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</si>
  <si>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</si>
  <si>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</si>
  <si>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</si>
  <si>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</si>
  <si>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</si>
  <si>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</si>
  <si>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</si>
  <si>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</si>
  <si>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</si>
  <si>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</si>
  <si>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</si>
  <si>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</si>
  <si>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</si>
  <si>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</si>
  <si>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</si>
  <si>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</si>
  <si>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</si>
  <si>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</si>
  <si>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</si>
  <si>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</si>
  <si>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</si>
  <si>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</si>
  <si>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</si>
  <si>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</si>
  <si>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</si>
  <si>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</si>
  <si>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</si>
  <si>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</si>
  <si>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</si>
  <si>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</si>
  <si>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</si>
  <si>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</si>
  <si>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</si>
  <si>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</si>
  <si>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</si>
  <si>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</si>
  <si>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</si>
  <si>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</si>
  <si>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</si>
  <si>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</si>
  <si>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</si>
  <si>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</si>
  <si>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</si>
  <si>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</si>
  <si>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</si>
  <si>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</si>
  <si>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</si>
  <si>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</si>
  <si>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</si>
  <si>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</si>
  <si>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</si>
  <si>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</si>
  <si>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</si>
  <si>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</si>
  <si>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</si>
  <si>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</si>
  <si>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</si>
  <si>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</si>
  <si>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</si>
  <si>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</si>
  <si>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</si>
  <si>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</si>
  <si>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</si>
  <si>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</si>
  <si>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</si>
  <si>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</si>
  <si>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</si>
  <si>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</si>
  <si>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</si>
  <si>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</si>
  <si>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</si>
  <si>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</si>
  <si>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</si>
  <si>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</si>
  <si>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</si>
  <si>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</si>
  <si>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</si>
  <si>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</si>
  <si>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</si>
  <si>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</si>
  <si>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</si>
  <si>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</si>
  <si>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</si>
  <si>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</si>
  <si>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</si>
  <si>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</si>
  <si>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</si>
  <si>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</si>
  <si>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</si>
  <si>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</si>
  <si>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</si>
  <si>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</si>
  <si>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</si>
  <si>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</si>
  <si>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</si>
  <si>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</si>
  <si>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2.2.5. Капитальный ремонт МОУ "Гадалейская СОШ"</t>
  </si>
  <si>
    <t>2.2.6. Капитальный ремонт МОУ "Бадарская СОШ"</t>
  </si>
  <si>
    <t>2.2.7. Капитальный ремонт МОУ "Шерагульская СОШ"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</si>
</sst>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tabSelected="1" view="pageBreakPreview" zoomScaleSheetLayoutView="100" zoomScalePageLayoutView="0" workbookViewId="0" topLeftCell="B28">
      <selection activeCell="F191" sqref="F191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23" t="s">
        <v>94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8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10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13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819691.2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3290886.15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121518.19999999998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592433.65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651790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2540136.7</v>
      </c>
      <c r="K22" s="6"/>
    </row>
    <row r="23" spans="2:11" ht="111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819691.2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3290886.15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121518.19999999998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592433.65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651790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2540136.7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793078.8999999999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3170623.2499999995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 t="shared" si="3"/>
        <v>112619.29999999999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532857.15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634076.6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2482090.8000000003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793078.8999999999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3170623.2499999995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F45+F51+F57+F129</f>
        <v>112619.29999999999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532857.15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634076.6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2482090.8000000003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6355.1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29637.050000000003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3913.3</v>
      </c>
      <c r="G45" s="8">
        <v>3933.3</v>
      </c>
      <c r="H45" s="8">
        <v>3933.3</v>
      </c>
      <c r="I45" s="8">
        <v>5224.65</v>
      </c>
      <c r="J45" s="8">
        <f t="shared" si="1"/>
        <v>20163.15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32852.2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164487.3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21219.9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117354.4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F57+F58+F59+F60+F61</f>
        <v>720676.3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2823057.2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v>86146.4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390861.6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602071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2323939.5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84895.3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1088021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84895.3</v>
      </c>
      <c r="G63" s="8">
        <v>49660.9</v>
      </c>
      <c r="H63" s="8">
        <v>49533.1</v>
      </c>
      <c r="I63" s="8">
        <v>120380.1</v>
      </c>
      <c r="J63" s="8">
        <f t="shared" si="5"/>
        <v>388044.1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163719.6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441346.80000000005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163719.6</v>
      </c>
      <c r="G76" s="8">
        <v>146979.1</v>
      </c>
      <c r="H76" s="8">
        <v>130648.1</v>
      </c>
      <c r="I76" s="13">
        <v>0</v>
      </c>
      <c r="J76" s="8">
        <f t="shared" si="5"/>
        <v>441346.80000000005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G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>F136+F142</f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>F137+F143</f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F176</f>
        <v>26114.799999999996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115004.6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 aca="true" t="shared" si="9" ref="F171:I175">F177</f>
        <v>8401.4</v>
      </c>
      <c r="G171" s="16">
        <f t="shared" si="9"/>
        <v>5536.999999999999</v>
      </c>
      <c r="H171" s="16">
        <f t="shared" si="9"/>
        <v>2676.4</v>
      </c>
      <c r="I171" s="16">
        <f>I182+I189+I219+I231+I249+I267+I291+I309+I315+I321+I327+I333+I213</f>
        <v>21973.8</v>
      </c>
      <c r="J171" s="5">
        <f t="shared" si="5"/>
        <v>54318.2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 t="shared" si="9"/>
        <v>17713.399999999998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58045.9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26114.799999999996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115004.6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F183+F189+F213+F219+F231+F249+F267+F291+F309+F315+F321+F327+F333</f>
        <v>8401.4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54318.2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17713.399999999998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58045.899999999994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2093.4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9621.6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2093.4</v>
      </c>
      <c r="G183" s="8">
        <v>1936.3</v>
      </c>
      <c r="H183" s="8">
        <v>755.2</v>
      </c>
      <c r="I183" s="8">
        <v>2987</v>
      </c>
      <c r="J183" s="8">
        <f>SUM(E183:I183)</f>
        <v>9621.6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18920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58127.79999999999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f>F195+F201+F207</f>
        <v>4315.9</v>
      </c>
      <c r="G189" s="8">
        <f>G195+G201</f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21352.699999999997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f>F196+F202</f>
        <v>14604.099999999999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34559.899999999994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2334.2000000000003</v>
      </c>
      <c r="G194" s="8">
        <f>G195+G196</f>
        <v>2333</v>
      </c>
      <c r="H194" s="8">
        <f>H195+H196</f>
        <v>2333</v>
      </c>
      <c r="I194" s="8"/>
      <c r="J194" s="8">
        <f t="shared" si="14"/>
        <v>7000.200000000001</v>
      </c>
      <c r="K194" s="6"/>
    </row>
    <row r="195" spans="2:11" ht="15.75">
      <c r="B195" s="55"/>
      <c r="C195" s="33"/>
      <c r="D195" s="11" t="s">
        <v>29</v>
      </c>
      <c r="E195" s="8"/>
      <c r="F195" s="8">
        <v>163.4</v>
      </c>
      <c r="G195" s="8">
        <v>163.3</v>
      </c>
      <c r="H195" s="8">
        <v>163.3</v>
      </c>
      <c r="I195" s="8"/>
      <c r="J195" s="8">
        <f t="shared" si="14"/>
        <v>490.00000000000006</v>
      </c>
      <c r="K195" s="6"/>
    </row>
    <row r="196" spans="2:11" ht="15.75">
      <c r="B196" s="55"/>
      <c r="C196" s="33"/>
      <c r="D196" s="11" t="s">
        <v>30</v>
      </c>
      <c r="E196" s="8"/>
      <c r="F196" s="8">
        <v>2170.8</v>
      </c>
      <c r="G196" s="8">
        <v>2169.7</v>
      </c>
      <c r="H196" s="8">
        <v>2169.7</v>
      </c>
      <c r="I196" s="8"/>
      <c r="J196" s="8">
        <f t="shared" si="14"/>
        <v>6510.2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8" t="s">
        <v>98</v>
      </c>
      <c r="C206" s="33" t="s">
        <v>53</v>
      </c>
      <c r="D206" s="11" t="s">
        <v>28</v>
      </c>
      <c r="E206" s="8"/>
      <c r="F206" s="8">
        <f>F207</f>
        <v>3216.7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3216.7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724.9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7685.4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74.3</v>
      </c>
      <c r="G219" s="13">
        <v>49</v>
      </c>
      <c r="H219" s="13">
        <v>49</v>
      </c>
      <c r="I219" s="13">
        <v>5162.8</v>
      </c>
      <c r="J219" s="13">
        <f>SUM(E219:I219)</f>
        <v>5582.1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f>F226</f>
        <v>650.6</v>
      </c>
      <c r="G220" s="13">
        <v>651</v>
      </c>
      <c r="H220" s="13">
        <v>651</v>
      </c>
      <c r="I220" s="13"/>
      <c r="J220" s="13">
        <f aca="true" t="shared" si="16" ref="J220:J229">SUM(E220:I220)</f>
        <v>2103.3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724.9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2124.9</v>
      </c>
      <c r="K224" s="6"/>
    </row>
    <row r="225" spans="2:11" ht="15.75">
      <c r="B225" s="55"/>
      <c r="C225" s="33"/>
      <c r="D225" s="11" t="s">
        <v>29</v>
      </c>
      <c r="E225" s="8"/>
      <c r="F225" s="8">
        <v>74.3</v>
      </c>
      <c r="G225" s="8">
        <v>49</v>
      </c>
      <c r="H225" s="8">
        <v>49</v>
      </c>
      <c r="I225" s="8"/>
      <c r="J225" s="13">
        <f t="shared" si="16"/>
        <v>172.3</v>
      </c>
      <c r="K225" s="6"/>
    </row>
    <row r="226" spans="2:11" ht="15.75">
      <c r="B226" s="55"/>
      <c r="C226" s="33"/>
      <c r="D226" s="11" t="s">
        <v>30</v>
      </c>
      <c r="E226" s="8"/>
      <c r="F226" s="8">
        <v>650.6</v>
      </c>
      <c r="G226" s="8">
        <v>651</v>
      </c>
      <c r="H226" s="8">
        <v>651</v>
      </c>
      <c r="I226" s="8"/>
      <c r="J226" s="13">
        <f t="shared" si="16"/>
        <v>1952.6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3440.8999999999996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11930.3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v>982.2</v>
      </c>
      <c r="G231" s="8">
        <f aca="true" t="shared" si="17" ref="F231:I235">G237+G243</f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1949.2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7667.299999999999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185.2</v>
      </c>
      <c r="G237" s="8">
        <v>178.1</v>
      </c>
      <c r="H237" s="8">
        <v>173.7</v>
      </c>
      <c r="I237" s="8"/>
      <c r="J237" s="8">
        <f t="shared" si="18"/>
        <v>537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797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4263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797</v>
      </c>
      <c r="G243" s="8"/>
      <c r="H243" s="8"/>
      <c r="I243" s="8"/>
      <c r="J243" s="8">
        <f t="shared" si="18"/>
        <v>1412.2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SUM(F249:F250)</f>
        <v>0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10401.8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0</v>
      </c>
      <c r="G249" s="8">
        <v>0</v>
      </c>
      <c r="H249" s="8">
        <v>0</v>
      </c>
      <c r="I249" s="8">
        <v>0</v>
      </c>
      <c r="J249" s="8">
        <f t="shared" si="18"/>
        <v>3411.9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0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0</v>
      </c>
      <c r="K254" s="6"/>
    </row>
    <row r="255" spans="2:11" ht="15.75">
      <c r="B255" s="49"/>
      <c r="C255" s="33"/>
      <c r="D255" s="11" t="s">
        <v>29</v>
      </c>
      <c r="E255" s="8"/>
      <c r="F255" s="8">
        <v>0</v>
      </c>
      <c r="G255" s="8">
        <v>0</v>
      </c>
      <c r="H255" s="8">
        <v>0</v>
      </c>
      <c r="I255" s="8">
        <v>0</v>
      </c>
      <c r="J255" s="8">
        <f t="shared" si="18"/>
        <v>0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289.4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10616.499999999998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289.4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5779.5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289.4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2147.1</v>
      </c>
      <c r="K296" s="6"/>
    </row>
    <row r="297" spans="2:11" ht="15.75">
      <c r="B297" s="25"/>
      <c r="C297" s="28"/>
      <c r="D297" s="11" t="s">
        <v>29</v>
      </c>
      <c r="E297" s="8"/>
      <c r="F297" s="8">
        <v>289.4</v>
      </c>
      <c r="G297" s="8">
        <v>1121.7</v>
      </c>
      <c r="H297" s="8">
        <v>736</v>
      </c>
      <c r="I297" s="8"/>
      <c r="J297" s="8">
        <f t="shared" si="21"/>
        <v>2147.1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376.2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2294.4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376.2</v>
      </c>
      <c r="G321" s="8">
        <v>429.2</v>
      </c>
      <c r="H321" s="8">
        <v>429.2</v>
      </c>
      <c r="I321" s="8">
        <v>600</v>
      </c>
      <c r="J321" s="8">
        <f>I321+H321+G321+F321+E321</f>
        <v>2294.4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  <row r="392" spans="5:10" ht="15">
      <c r="E392" s="6"/>
      <c r="F392" s="6"/>
      <c r="G392" s="6"/>
      <c r="H392" s="6"/>
      <c r="I392" s="6"/>
      <c r="J392" s="6"/>
    </row>
  </sheetData>
  <sheetProtection/>
  <mergeCells count="142"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22:B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52:B157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B320:B325"/>
    <mergeCell ref="C320:C325"/>
    <mergeCell ref="B326:B331"/>
    <mergeCell ref="C326:C331"/>
    <mergeCell ref="B332:B337"/>
    <mergeCell ref="C332:C337"/>
    <mergeCell ref="B338:B349"/>
    <mergeCell ref="C338:C343"/>
    <mergeCell ref="L338:L342"/>
    <mergeCell ref="M338:M342"/>
    <mergeCell ref="L343:L347"/>
    <mergeCell ref="M343:M347"/>
    <mergeCell ref="C344:C349"/>
    <mergeCell ref="L348:L352"/>
    <mergeCell ref="M348:M352"/>
    <mergeCell ref="B350:B355"/>
    <mergeCell ref="C350:C355"/>
    <mergeCell ref="B356:B361"/>
    <mergeCell ref="C356:C361"/>
    <mergeCell ref="B362:B367"/>
    <mergeCell ref="C362:C367"/>
    <mergeCell ref="B368:B373"/>
    <mergeCell ref="C368:C373"/>
    <mergeCell ref="B374:B385"/>
    <mergeCell ref="C374:C379"/>
    <mergeCell ref="C380:C385"/>
    <mergeCell ref="B386:B391"/>
    <mergeCell ref="C386:C391"/>
    <mergeCell ref="B1:J1"/>
    <mergeCell ref="B2:J2"/>
    <mergeCell ref="B3:J3"/>
    <mergeCell ref="B4:J4"/>
    <mergeCell ref="B146:B151"/>
    <mergeCell ref="C146:C151"/>
    <mergeCell ref="B98:B103"/>
    <mergeCell ref="C98:C103"/>
    <mergeCell ref="B104:B109"/>
    <mergeCell ref="C104:C109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view="pageBreakPreview" zoomScaleSheetLayoutView="100" workbookViewId="0" topLeftCell="B4">
      <selection activeCell="F170" sqref="F170:F178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23" t="s">
        <v>97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90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91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93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819691.2</v>
      </c>
      <c r="G20" s="4">
        <f>G21+G22+G23+G24+G25</f>
        <v>746385.9000000001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3302709.15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121518.19999999998</v>
      </c>
      <c r="G21" s="5">
        <f t="shared" si="0"/>
        <v>94114.40000000001</v>
      </c>
      <c r="H21" s="5">
        <f t="shared" si="0"/>
        <v>78123</v>
      </c>
      <c r="I21" s="5">
        <f t="shared" si="0"/>
        <v>185242.15000000002</v>
      </c>
      <c r="J21" s="5">
        <f>SUM(E21:I21)</f>
        <v>604256.65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651790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2540136.7</v>
      </c>
      <c r="K22" s="6"/>
    </row>
    <row r="23" spans="2:11" ht="95.25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819691.2</v>
      </c>
      <c r="G26" s="8">
        <f>G27+G28+G29+G30+G31</f>
        <v>746385.9000000001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3302709.15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E33+E171+E363+E399</f>
        <v>125258.90000000001</v>
      </c>
      <c r="F27" s="8">
        <f t="shared" si="2"/>
        <v>121518.19999999998</v>
      </c>
      <c r="G27" s="8">
        <f t="shared" si="2"/>
        <v>94114.40000000001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604256.65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651790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2540136.7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>SUM(F33:F37)</f>
        <v>793078.8999999999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3170623.2499999995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>F45+F51+F57+F129</f>
        <v>112619.29999999999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532857.15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634076.6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2482090.8000000003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793078.9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3170623.2499999995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v>112619.3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532857.15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v>634076.6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2482090.8000000003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6355.1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29637.050000000003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3913.3</v>
      </c>
      <c r="G45" s="8">
        <v>3933.3</v>
      </c>
      <c r="H45" s="8">
        <v>3933.3</v>
      </c>
      <c r="I45" s="8">
        <v>5224.65</v>
      </c>
      <c r="J45" s="8">
        <f t="shared" si="1"/>
        <v>20163.15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32852.2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164487.3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21219.9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117354.4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SUM(F57:F61)</f>
        <v>720676.3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2822812.2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v>86146.4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390616.6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602071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2323939.5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84895.3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1088021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84895.3</v>
      </c>
      <c r="G63" s="8">
        <v>49660.9</v>
      </c>
      <c r="H63" s="8">
        <v>49533.1</v>
      </c>
      <c r="I63" s="8">
        <v>120380.1</v>
      </c>
      <c r="J63" s="8">
        <f t="shared" si="5"/>
        <v>388044.1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163719.6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441346.80000000005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163719.6</v>
      </c>
      <c r="G76" s="8">
        <v>146979.1</v>
      </c>
      <c r="H76" s="8">
        <v>130648.1</v>
      </c>
      <c r="I76" s="13">
        <v>0</v>
      </c>
      <c r="J76" s="8">
        <f t="shared" si="5"/>
        <v>441346.80000000005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F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 t="shared" si="7"/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 t="shared" si="7"/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F171+F172+F173</f>
        <v>26114.799999999996</v>
      </c>
      <c r="G170" s="5">
        <f>G176</f>
        <v>39676.8</v>
      </c>
      <c r="H170" s="5">
        <f>H176</f>
        <v>7803.299999999999</v>
      </c>
      <c r="I170" s="5">
        <f>I176</f>
        <v>24824.6</v>
      </c>
      <c r="J170" s="5">
        <f t="shared" si="5"/>
        <v>126827.6</v>
      </c>
      <c r="K170" s="6"/>
    </row>
    <row r="171" spans="2:11" ht="15.75">
      <c r="B171" s="61"/>
      <c r="C171" s="36"/>
      <c r="D171" s="11" t="s">
        <v>29</v>
      </c>
      <c r="E171" s="16">
        <f>E182+E189+E243+E255+E273+E291+E315+E333+E339+E345+E351+E357+E237</f>
        <v>15729.6</v>
      </c>
      <c r="F171" s="16">
        <f>F183+F189+F237+F243+F255+F273+F291+F315+F333+F339+F345+F351+F357</f>
        <v>8401.4</v>
      </c>
      <c r="G171" s="16">
        <f>G183+G189+G237+G243+G255+G273+G291+G315+G333+G339+G345+G351+G357</f>
        <v>17360</v>
      </c>
      <c r="H171" s="16">
        <f aca="true" t="shared" si="9" ref="F171:I175">H177</f>
        <v>2676.4</v>
      </c>
      <c r="I171" s="16">
        <f>I182+I189+I243+I255+I273+I291+I315+I333+I339+I345+I351+I357+I237</f>
        <v>21973.8</v>
      </c>
      <c r="J171" s="5">
        <f t="shared" si="5"/>
        <v>66141.2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>F190+F238+F244+F256+F274+F292+F316+F334+F340+F346+F352+F358</f>
        <v>17713.399999999998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58045.9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26114.799999999996</v>
      </c>
      <c r="G176" s="8">
        <f>G177+G178+G179+G180+G181</f>
        <v>39676.8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126827.6</v>
      </c>
      <c r="K176" s="6"/>
    </row>
    <row r="177" spans="2:11" ht="15.75">
      <c r="B177" s="61"/>
      <c r="C177" s="28"/>
      <c r="D177" s="11" t="s">
        <v>29</v>
      </c>
      <c r="E177" s="8">
        <f>E183+E189+E237+E243+E255+E273+E291+E315+E333+E339+E345+E351+E357</f>
        <v>15729.6</v>
      </c>
      <c r="F177" s="8">
        <f>F183+F189+F243+F255+F315+F333+F339+F345</f>
        <v>8401.4</v>
      </c>
      <c r="G177" s="8">
        <f>G183+G189+G237+G243+G255+G273+G291+G315+G333+G339+G345+G351+G357</f>
        <v>17360</v>
      </c>
      <c r="H177" s="8">
        <f>H183+H189+H237+H243+H255+H273+H291+H315+H333+H339+H345+H351+H357</f>
        <v>2676.4</v>
      </c>
      <c r="I177" s="8">
        <f>I183+I189+I237+I243+I255+I273+I291+I315+I333+I339+I345+I351+I357</f>
        <v>21973.8</v>
      </c>
      <c r="J177" s="8">
        <f t="shared" si="5"/>
        <v>66141.2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E184+E190+E238+E244+E274+E292+E316+E334+E340+E346+E352+E358+E256</f>
        <v>10448.199999999999</v>
      </c>
      <c r="F178" s="8">
        <f>F190+F244+F256</f>
        <v>17713.399999999998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58045.899999999994</v>
      </c>
      <c r="K178" s="6"/>
    </row>
    <row r="179" spans="2:11" ht="15.75">
      <c r="B179" s="61"/>
      <c r="C179" s="28"/>
      <c r="D179" s="11" t="s">
        <v>31</v>
      </c>
      <c r="E179" s="8">
        <f>E185+E191+E239+E245+E257+E275+E293+E317+E335+E341+E347+E353+E359</f>
        <v>2230.2999999999997</v>
      </c>
      <c r="F179" s="8">
        <f>F185+F191+F239+F245+F257+F275+F293+F317+F335+F341+F347+F353+F359</f>
        <v>0</v>
      </c>
      <c r="G179" s="8">
        <f>G185+G191+G239+G245+G257+G275+G293+G317+G335+G341+G347+G353+G359</f>
        <v>410.2</v>
      </c>
      <c r="H179" s="8">
        <f>H185+H191+H239+H245+H257+H275+H293+H317+H335+H341+H347+H353+H359</f>
        <v>0</v>
      </c>
      <c r="I179" s="8">
        <f>I185+I191+I239+I245+I257+I275+I293+I317+I335+I341+I347+I353+I359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E186+E192+E240+E246+E276+E318+E336+E342+E348+E354+E360</f>
        <v>0</v>
      </c>
      <c r="F180" s="8">
        <f>F186+F192+F240+F246+F276+F318+F336+F342+F348+F354+F360</f>
        <v>0</v>
      </c>
      <c r="G180" s="8">
        <f>G186+G192+G240+G246+G276+G318+G336+G342+G348+G354+G360</f>
        <v>0</v>
      </c>
      <c r="H180" s="8">
        <f>H186+H192+H240+H246+H276+H318+H336+H342+H348+H354+H360</f>
        <v>0</v>
      </c>
      <c r="I180" s="8">
        <f>I186+I192+I240+I246+I276+I318+I336+I342+I348+I354+I360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E187+E193+E241+E247+E277+E295+E319+E337+E343+E349+E355+E361</f>
        <v>0</v>
      </c>
      <c r="F181" s="8">
        <f>F187+F193+F241+F247+F277+F295+F319+F337+F343+F349+F355+F361</f>
        <v>0</v>
      </c>
      <c r="G181" s="8">
        <f>G187+G193+G241+G247+G277+G295+G319+G337+G343+G349+G355+G361</f>
        <v>0</v>
      </c>
      <c r="H181" s="8">
        <f>H187+H193+H241+H247+H277+H295+H319+H337+H343+H349+H355+H361</f>
        <v>0</v>
      </c>
      <c r="I181" s="8">
        <f>I187+I193+I241+I247+I277+I295+I319+I337+I343+I349+I355+I361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2093.4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9621.6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2093.4</v>
      </c>
      <c r="G183" s="8">
        <v>1936.3</v>
      </c>
      <c r="H183" s="8">
        <v>755.2</v>
      </c>
      <c r="I183" s="8">
        <v>2987</v>
      </c>
      <c r="J183" s="8">
        <f>SUM(E183:I183)</f>
        <v>9621.6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>F189+F190+F191</f>
        <v>18920</v>
      </c>
      <c r="G188" s="8">
        <f t="shared" si="12"/>
        <v>27525</v>
      </c>
      <c r="H188" s="8">
        <f t="shared" si="12"/>
        <v>2333</v>
      </c>
      <c r="I188" s="8">
        <f t="shared" si="12"/>
        <v>7742</v>
      </c>
      <c r="J188" s="8">
        <f t="shared" si="12"/>
        <v>69950.79999999999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f>F195+F201+F207</f>
        <v>4315.9</v>
      </c>
      <c r="G189" s="8">
        <f>G195+G201+G213+G219+G225+G231</f>
        <v>12922.099999999999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33175.7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f>F196+F202</f>
        <v>14604.099999999999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34559.899999999994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2334.2000000000003</v>
      </c>
      <c r="G194" s="8">
        <f>G195+G196</f>
        <v>2333</v>
      </c>
      <c r="H194" s="8">
        <f>H195+H196</f>
        <v>2333</v>
      </c>
      <c r="I194" s="8"/>
      <c r="J194" s="8">
        <f t="shared" si="14"/>
        <v>7000.200000000001</v>
      </c>
      <c r="K194" s="6"/>
    </row>
    <row r="195" spans="2:11" ht="15.75">
      <c r="B195" s="55"/>
      <c r="C195" s="33"/>
      <c r="D195" s="11" t="s">
        <v>29</v>
      </c>
      <c r="E195" s="8"/>
      <c r="F195" s="8">
        <v>163.4</v>
      </c>
      <c r="G195" s="8">
        <v>163.3</v>
      </c>
      <c r="H195" s="8">
        <v>163.3</v>
      </c>
      <c r="I195" s="8"/>
      <c r="J195" s="8">
        <f t="shared" si="14"/>
        <v>490.00000000000006</v>
      </c>
      <c r="K195" s="6"/>
    </row>
    <row r="196" spans="2:11" ht="15.75">
      <c r="B196" s="55"/>
      <c r="C196" s="33"/>
      <c r="D196" s="11" t="s">
        <v>30</v>
      </c>
      <c r="E196" s="8"/>
      <c r="F196" s="8">
        <v>2170.8</v>
      </c>
      <c r="G196" s="8">
        <v>2169.7</v>
      </c>
      <c r="H196" s="8">
        <v>2169.7</v>
      </c>
      <c r="I196" s="8"/>
      <c r="J196" s="8">
        <f t="shared" si="14"/>
        <v>6510.2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 customHeight="1">
      <c r="B206" s="58" t="s">
        <v>98</v>
      </c>
      <c r="C206" s="33" t="s">
        <v>53</v>
      </c>
      <c r="D206" s="11" t="s">
        <v>28</v>
      </c>
      <c r="E206" s="8"/>
      <c r="F206" s="8">
        <f>SUM(F207:F211)</f>
        <v>3216.7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3216.7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1" t="s">
        <v>100</v>
      </c>
      <c r="C212" s="33" t="s">
        <v>53</v>
      </c>
      <c r="D212" s="11" t="s">
        <v>28</v>
      </c>
      <c r="E212" s="8"/>
      <c r="F212" s="8"/>
      <c r="G212" s="8">
        <f>SUM(G213:G217)</f>
        <v>1272.4</v>
      </c>
      <c r="H212" s="8"/>
      <c r="I212" s="8"/>
      <c r="J212" s="8">
        <f>G212</f>
        <v>1272.4</v>
      </c>
      <c r="K212" s="6"/>
    </row>
    <row r="213" spans="2:11" ht="15.75">
      <c r="B213" s="31"/>
      <c r="C213" s="33"/>
      <c r="D213" s="11" t="s">
        <v>29</v>
      </c>
      <c r="E213" s="8"/>
      <c r="F213" s="8"/>
      <c r="G213" s="8">
        <v>1272.4</v>
      </c>
      <c r="H213" s="8"/>
      <c r="I213" s="8"/>
      <c r="J213" s="8">
        <f>G213</f>
        <v>1272.4</v>
      </c>
      <c r="K213" s="6"/>
    </row>
    <row r="214" spans="2:11" ht="15.75">
      <c r="B214" s="31"/>
      <c r="C214" s="33"/>
      <c r="D214" s="11" t="s">
        <v>30</v>
      </c>
      <c r="E214" s="8"/>
      <c r="F214" s="8"/>
      <c r="G214" s="8">
        <v>0</v>
      </c>
      <c r="H214" s="8"/>
      <c r="I214" s="8"/>
      <c r="J214" s="8">
        <v>0</v>
      </c>
      <c r="K214" s="6"/>
    </row>
    <row r="215" spans="2:11" ht="15.75">
      <c r="B215" s="31"/>
      <c r="C215" s="33"/>
      <c r="D215" s="11" t="s">
        <v>31</v>
      </c>
      <c r="E215" s="8"/>
      <c r="F215" s="8"/>
      <c r="G215" s="8">
        <v>0</v>
      </c>
      <c r="H215" s="8"/>
      <c r="I215" s="8"/>
      <c r="J215" s="8">
        <v>0</v>
      </c>
      <c r="K215" s="6"/>
    </row>
    <row r="216" spans="2:11" ht="15.75">
      <c r="B216" s="31"/>
      <c r="C216" s="33"/>
      <c r="D216" s="11" t="s">
        <v>32</v>
      </c>
      <c r="E216" s="8"/>
      <c r="F216" s="8"/>
      <c r="G216" s="8">
        <v>0</v>
      </c>
      <c r="H216" s="8"/>
      <c r="I216" s="8"/>
      <c r="J216" s="8">
        <v>0</v>
      </c>
      <c r="K216" s="6"/>
    </row>
    <row r="217" spans="2:11" ht="15.75">
      <c r="B217" s="32"/>
      <c r="C217" s="33"/>
      <c r="D217" s="12" t="s">
        <v>33</v>
      </c>
      <c r="E217" s="8"/>
      <c r="F217" s="8"/>
      <c r="G217" s="8">
        <v>0</v>
      </c>
      <c r="H217" s="8"/>
      <c r="I217" s="8"/>
      <c r="J217" s="8">
        <v>0</v>
      </c>
      <c r="K217" s="6"/>
    </row>
    <row r="218" spans="2:11" ht="15.75">
      <c r="B218" s="51" t="s">
        <v>101</v>
      </c>
      <c r="C218" s="33" t="s">
        <v>53</v>
      </c>
      <c r="D218" s="11" t="s">
        <v>28</v>
      </c>
      <c r="E218" s="8"/>
      <c r="F218" s="8"/>
      <c r="G218" s="8">
        <f>SUM(G219:G223)</f>
        <v>4939.7</v>
      </c>
      <c r="H218" s="8"/>
      <c r="I218" s="8"/>
      <c r="J218" s="8">
        <f>G218</f>
        <v>4939.7</v>
      </c>
      <c r="K218" s="6"/>
    </row>
    <row r="219" spans="2:11" ht="15.75">
      <c r="B219" s="31"/>
      <c r="C219" s="33"/>
      <c r="D219" s="11" t="s">
        <v>29</v>
      </c>
      <c r="E219" s="8"/>
      <c r="F219" s="8"/>
      <c r="G219" s="8">
        <v>4939.7</v>
      </c>
      <c r="H219" s="8"/>
      <c r="I219" s="8"/>
      <c r="J219" s="8">
        <f>G219</f>
        <v>4939.7</v>
      </c>
      <c r="K219" s="6"/>
    </row>
    <row r="220" spans="2:11" ht="15.75">
      <c r="B220" s="31"/>
      <c r="C220" s="33"/>
      <c r="D220" s="11" t="s">
        <v>30</v>
      </c>
      <c r="E220" s="8"/>
      <c r="F220" s="8"/>
      <c r="G220" s="8">
        <v>0</v>
      </c>
      <c r="H220" s="8"/>
      <c r="I220" s="8"/>
      <c r="J220" s="8">
        <v>0</v>
      </c>
      <c r="K220" s="6"/>
    </row>
    <row r="221" spans="2:11" ht="15.75">
      <c r="B221" s="31"/>
      <c r="C221" s="33"/>
      <c r="D221" s="11" t="s">
        <v>31</v>
      </c>
      <c r="E221" s="8"/>
      <c r="F221" s="8"/>
      <c r="G221" s="8">
        <v>0</v>
      </c>
      <c r="H221" s="8"/>
      <c r="I221" s="8"/>
      <c r="J221" s="8">
        <v>0</v>
      </c>
      <c r="K221" s="6"/>
    </row>
    <row r="222" spans="2:11" ht="15.75">
      <c r="B222" s="31"/>
      <c r="C222" s="33"/>
      <c r="D222" s="11" t="s">
        <v>32</v>
      </c>
      <c r="E222" s="8"/>
      <c r="F222" s="8"/>
      <c r="G222" s="8">
        <v>0</v>
      </c>
      <c r="H222" s="8"/>
      <c r="I222" s="8"/>
      <c r="J222" s="8">
        <v>0</v>
      </c>
      <c r="K222" s="6"/>
    </row>
    <row r="223" spans="2:11" ht="15.75">
      <c r="B223" s="32"/>
      <c r="C223" s="33"/>
      <c r="D223" s="12" t="s">
        <v>33</v>
      </c>
      <c r="E223" s="8"/>
      <c r="F223" s="8"/>
      <c r="G223" s="8">
        <v>0</v>
      </c>
      <c r="H223" s="8"/>
      <c r="I223" s="8"/>
      <c r="J223" s="8">
        <v>0</v>
      </c>
      <c r="K223" s="6"/>
    </row>
    <row r="224" spans="2:11" ht="15.75" customHeight="1">
      <c r="B224" s="51" t="s">
        <v>102</v>
      </c>
      <c r="C224" s="33" t="s">
        <v>53</v>
      </c>
      <c r="D224" s="11" t="s">
        <v>28</v>
      </c>
      <c r="E224" s="8"/>
      <c r="F224" s="8"/>
      <c r="G224" s="8">
        <f>SUM(G225:G229)</f>
        <v>3483.6</v>
      </c>
      <c r="H224" s="8"/>
      <c r="I224" s="8"/>
      <c r="J224" s="8">
        <f>G224</f>
        <v>3483.6</v>
      </c>
      <c r="K224" s="6"/>
    </row>
    <row r="225" spans="2:11" ht="15.75">
      <c r="B225" s="31"/>
      <c r="C225" s="33"/>
      <c r="D225" s="11" t="s">
        <v>29</v>
      </c>
      <c r="E225" s="8"/>
      <c r="F225" s="8"/>
      <c r="G225" s="8">
        <v>3483.6</v>
      </c>
      <c r="H225" s="8"/>
      <c r="I225" s="8"/>
      <c r="J225" s="8">
        <f>G225</f>
        <v>3483.6</v>
      </c>
      <c r="K225" s="6"/>
    </row>
    <row r="226" spans="2:11" ht="15.75">
      <c r="B226" s="31"/>
      <c r="C226" s="33"/>
      <c r="D226" s="11" t="s">
        <v>30</v>
      </c>
      <c r="E226" s="8"/>
      <c r="F226" s="8"/>
      <c r="G226" s="8">
        <v>0</v>
      </c>
      <c r="H226" s="8"/>
      <c r="I226" s="8"/>
      <c r="J226" s="8">
        <v>0</v>
      </c>
      <c r="K226" s="6"/>
    </row>
    <row r="227" spans="2:11" ht="15.75">
      <c r="B227" s="31"/>
      <c r="C227" s="33"/>
      <c r="D227" s="11" t="s">
        <v>31</v>
      </c>
      <c r="E227" s="8"/>
      <c r="F227" s="8"/>
      <c r="G227" s="8">
        <v>0</v>
      </c>
      <c r="H227" s="8"/>
      <c r="I227" s="8"/>
      <c r="J227" s="8">
        <v>0</v>
      </c>
      <c r="K227" s="6"/>
    </row>
    <row r="228" spans="2:11" ht="15.75">
      <c r="B228" s="31"/>
      <c r="C228" s="33"/>
      <c r="D228" s="11" t="s">
        <v>32</v>
      </c>
      <c r="E228" s="8"/>
      <c r="F228" s="8"/>
      <c r="G228" s="8">
        <v>0</v>
      </c>
      <c r="H228" s="8"/>
      <c r="I228" s="8"/>
      <c r="J228" s="8">
        <v>0</v>
      </c>
      <c r="K228" s="6"/>
    </row>
    <row r="229" spans="2:11" ht="15.75">
      <c r="B229" s="32"/>
      <c r="C229" s="33"/>
      <c r="D229" s="12" t="s">
        <v>33</v>
      </c>
      <c r="E229" s="8"/>
      <c r="F229" s="8"/>
      <c r="G229" s="8">
        <v>0</v>
      </c>
      <c r="H229" s="8"/>
      <c r="I229" s="8"/>
      <c r="J229" s="8">
        <v>0</v>
      </c>
      <c r="K229" s="6"/>
    </row>
    <row r="230" spans="2:11" ht="15.75">
      <c r="B230" s="51" t="s">
        <v>103</v>
      </c>
      <c r="C230" s="33" t="s">
        <v>53</v>
      </c>
      <c r="D230" s="11" t="s">
        <v>28</v>
      </c>
      <c r="E230" s="8"/>
      <c r="F230" s="8"/>
      <c r="G230" s="8">
        <f>SUM(G231:G235)</f>
        <v>2127.3</v>
      </c>
      <c r="H230" s="8"/>
      <c r="I230" s="8"/>
      <c r="J230" s="8">
        <f>G230</f>
        <v>2127.3</v>
      </c>
      <c r="K230" s="6"/>
    </row>
    <row r="231" spans="2:11" ht="15.75">
      <c r="B231" s="31"/>
      <c r="C231" s="33"/>
      <c r="D231" s="11" t="s">
        <v>29</v>
      </c>
      <c r="E231" s="8"/>
      <c r="F231" s="8"/>
      <c r="G231" s="8">
        <v>2127.3</v>
      </c>
      <c r="H231" s="8"/>
      <c r="I231" s="8"/>
      <c r="J231" s="8">
        <f>G231</f>
        <v>2127.3</v>
      </c>
      <c r="K231" s="6"/>
    </row>
    <row r="232" spans="2:11" ht="15.75">
      <c r="B232" s="31"/>
      <c r="C232" s="33"/>
      <c r="D232" s="11" t="s">
        <v>30</v>
      </c>
      <c r="E232" s="8"/>
      <c r="F232" s="8"/>
      <c r="G232" s="8">
        <v>0</v>
      </c>
      <c r="H232" s="8"/>
      <c r="I232" s="8"/>
      <c r="J232" s="8">
        <v>0</v>
      </c>
      <c r="K232" s="6"/>
    </row>
    <row r="233" spans="2:11" ht="15.75">
      <c r="B233" s="31"/>
      <c r="C233" s="33"/>
      <c r="D233" s="11" t="s">
        <v>31</v>
      </c>
      <c r="E233" s="8"/>
      <c r="F233" s="8"/>
      <c r="G233" s="8">
        <v>0</v>
      </c>
      <c r="H233" s="8"/>
      <c r="I233" s="8"/>
      <c r="J233" s="8">
        <v>0</v>
      </c>
      <c r="K233" s="6"/>
    </row>
    <row r="234" spans="2:11" ht="15.75">
      <c r="B234" s="31"/>
      <c r="C234" s="33"/>
      <c r="D234" s="11" t="s">
        <v>32</v>
      </c>
      <c r="E234" s="8"/>
      <c r="F234" s="8"/>
      <c r="G234" s="8">
        <v>0</v>
      </c>
      <c r="H234" s="8"/>
      <c r="I234" s="8"/>
      <c r="J234" s="8">
        <v>0</v>
      </c>
      <c r="K234" s="6"/>
    </row>
    <row r="235" spans="2:11" ht="15.75">
      <c r="B235" s="32"/>
      <c r="C235" s="33"/>
      <c r="D235" s="12" t="s">
        <v>33</v>
      </c>
      <c r="E235" s="8"/>
      <c r="F235" s="8"/>
      <c r="G235" s="8">
        <v>0</v>
      </c>
      <c r="H235" s="8"/>
      <c r="I235" s="8"/>
      <c r="J235" s="8">
        <v>0</v>
      </c>
      <c r="K235" s="6"/>
    </row>
    <row r="236" spans="2:11" ht="15.75">
      <c r="B236" s="57" t="s">
        <v>62</v>
      </c>
      <c r="C236" s="27" t="s">
        <v>7</v>
      </c>
      <c r="D236" s="11" t="s">
        <v>28</v>
      </c>
      <c r="E236" s="8">
        <f aca="true" t="shared" si="15" ref="E236:J236">E237+E238+E239+E240+E241</f>
        <v>0</v>
      </c>
      <c r="F236" s="8">
        <f t="shared" si="15"/>
        <v>0</v>
      </c>
      <c r="G236" s="8">
        <v>0</v>
      </c>
      <c r="H236" s="8">
        <f t="shared" si="15"/>
        <v>0</v>
      </c>
      <c r="I236" s="8">
        <f t="shared" si="15"/>
        <v>1127</v>
      </c>
      <c r="J236" s="8">
        <f t="shared" si="15"/>
        <v>1127</v>
      </c>
      <c r="K236" s="6"/>
    </row>
    <row r="237" spans="2:11" ht="15.75">
      <c r="B237" s="57"/>
      <c r="C237" s="28"/>
      <c r="D237" s="11" t="s">
        <v>29</v>
      </c>
      <c r="E237" s="8">
        <v>0</v>
      </c>
      <c r="F237" s="8">
        <v>0</v>
      </c>
      <c r="G237" s="8">
        <v>0</v>
      </c>
      <c r="H237" s="8">
        <v>0</v>
      </c>
      <c r="I237" s="8">
        <v>1127</v>
      </c>
      <c r="J237" s="8">
        <f>SUM(E237:I237)</f>
        <v>1127</v>
      </c>
      <c r="K237" s="6"/>
    </row>
    <row r="238" spans="2:11" ht="15.75">
      <c r="B238" s="57"/>
      <c r="C238" s="28"/>
      <c r="D238" s="11" t="s">
        <v>30</v>
      </c>
      <c r="E238" s="8"/>
      <c r="F238" s="8"/>
      <c r="G238" s="8"/>
      <c r="H238" s="8"/>
      <c r="I238" s="8"/>
      <c r="J238" s="8">
        <f>SUM(E238:I238)</f>
        <v>0</v>
      </c>
      <c r="K238" s="6"/>
    </row>
    <row r="239" spans="2:11" ht="15.75">
      <c r="B239" s="57"/>
      <c r="C239" s="28"/>
      <c r="D239" s="11" t="s">
        <v>31</v>
      </c>
      <c r="E239" s="8"/>
      <c r="F239" s="8"/>
      <c r="G239" s="8"/>
      <c r="H239" s="8"/>
      <c r="I239" s="8"/>
      <c r="J239" s="8">
        <v>0</v>
      </c>
      <c r="K239" s="6"/>
    </row>
    <row r="240" spans="2:11" ht="15.75">
      <c r="B240" s="57"/>
      <c r="C240" s="28"/>
      <c r="D240" s="11" t="s">
        <v>32</v>
      </c>
      <c r="E240" s="8"/>
      <c r="F240" s="8"/>
      <c r="G240" s="8"/>
      <c r="H240" s="8"/>
      <c r="I240" s="8"/>
      <c r="J240" s="8">
        <v>0</v>
      </c>
      <c r="K240" s="6"/>
    </row>
    <row r="241" spans="2:11" ht="15.75">
      <c r="B241" s="57"/>
      <c r="C241" s="29"/>
      <c r="D241" s="12" t="s">
        <v>33</v>
      </c>
      <c r="E241" s="8"/>
      <c r="F241" s="8"/>
      <c r="G241" s="8"/>
      <c r="H241" s="8"/>
      <c r="I241" s="8"/>
      <c r="J241" s="8">
        <v>0</v>
      </c>
      <c r="K241" s="6"/>
    </row>
    <row r="242" spans="2:11" ht="15.75">
      <c r="B242" s="57" t="s">
        <v>63</v>
      </c>
      <c r="C242" s="27" t="s">
        <v>7</v>
      </c>
      <c r="D242" s="11" t="s">
        <v>28</v>
      </c>
      <c r="E242" s="13">
        <f>E243+E244+E245+E246+E247</f>
        <v>397.7</v>
      </c>
      <c r="F242" s="13">
        <f>F243+F244+F245+F246+F247</f>
        <v>724.9</v>
      </c>
      <c r="G242" s="13">
        <f>G243+G244+G245+G246+G247</f>
        <v>700</v>
      </c>
      <c r="H242" s="13">
        <f>H243+H244+H245+H246+H247</f>
        <v>700</v>
      </c>
      <c r="I242" s="13">
        <f>I243+I244+I245+I246+I247</f>
        <v>5162.8</v>
      </c>
      <c r="J242" s="13">
        <f>SUM(E242:I242)</f>
        <v>7685.4</v>
      </c>
      <c r="K242" s="17" t="s">
        <v>19</v>
      </c>
    </row>
    <row r="243" spans="2:11" ht="15.75">
      <c r="B243" s="57"/>
      <c r="C243" s="28"/>
      <c r="D243" s="11" t="s">
        <v>29</v>
      </c>
      <c r="E243" s="13">
        <v>247</v>
      </c>
      <c r="F243" s="13">
        <v>74.3</v>
      </c>
      <c r="G243" s="13">
        <v>49</v>
      </c>
      <c r="H243" s="13">
        <v>49</v>
      </c>
      <c r="I243" s="13">
        <v>5162.8</v>
      </c>
      <c r="J243" s="13">
        <f>SUM(E243:I243)</f>
        <v>5582.1</v>
      </c>
      <c r="K243" s="17" t="s">
        <v>19</v>
      </c>
    </row>
    <row r="244" spans="2:11" ht="15.75">
      <c r="B244" s="57"/>
      <c r="C244" s="28"/>
      <c r="D244" s="11" t="s">
        <v>30</v>
      </c>
      <c r="E244" s="13">
        <v>150.7</v>
      </c>
      <c r="F244" s="13">
        <v>650.6</v>
      </c>
      <c r="G244" s="13">
        <v>651</v>
      </c>
      <c r="H244" s="13">
        <v>651</v>
      </c>
      <c r="I244" s="13"/>
      <c r="J244" s="13">
        <f aca="true" t="shared" si="16" ref="J244:J253">SUM(E244:I244)</f>
        <v>2103.3</v>
      </c>
      <c r="K244" s="17" t="s">
        <v>19</v>
      </c>
    </row>
    <row r="245" spans="2:11" ht="15.75">
      <c r="B245" s="57"/>
      <c r="C245" s="28"/>
      <c r="D245" s="11" t="s">
        <v>31</v>
      </c>
      <c r="E245" s="8"/>
      <c r="F245" s="8"/>
      <c r="G245" s="8"/>
      <c r="H245" s="8"/>
      <c r="I245" s="8"/>
      <c r="J245" s="13">
        <f t="shared" si="16"/>
        <v>0</v>
      </c>
      <c r="K245" s="6"/>
    </row>
    <row r="246" spans="2:11" ht="15.75">
      <c r="B246" s="57"/>
      <c r="C246" s="28"/>
      <c r="D246" s="11" t="s">
        <v>32</v>
      </c>
      <c r="E246" s="8"/>
      <c r="F246" s="8"/>
      <c r="G246" s="8"/>
      <c r="H246" s="8"/>
      <c r="I246" s="8"/>
      <c r="J246" s="13">
        <f t="shared" si="16"/>
        <v>0</v>
      </c>
      <c r="K246" s="6"/>
    </row>
    <row r="247" spans="2:11" ht="15.75">
      <c r="B247" s="57"/>
      <c r="C247" s="29"/>
      <c r="D247" s="12" t="s">
        <v>33</v>
      </c>
      <c r="E247" s="8"/>
      <c r="F247" s="8"/>
      <c r="G247" s="8"/>
      <c r="H247" s="8"/>
      <c r="I247" s="8"/>
      <c r="J247" s="13">
        <f t="shared" si="16"/>
        <v>0</v>
      </c>
      <c r="K247" s="6"/>
    </row>
    <row r="248" spans="2:11" ht="15.75">
      <c r="B248" s="54" t="s">
        <v>64</v>
      </c>
      <c r="C248" s="33" t="s">
        <v>39</v>
      </c>
      <c r="D248" s="11" t="s">
        <v>28</v>
      </c>
      <c r="E248" s="8"/>
      <c r="F248" s="8">
        <f>F249+F250+F251+F252+F253</f>
        <v>724.9</v>
      </c>
      <c r="G248" s="8">
        <f>G249+G250+G251+G252+G253</f>
        <v>700</v>
      </c>
      <c r="H248" s="8">
        <f>H249+H250+H251+H252+H253</f>
        <v>700</v>
      </c>
      <c r="I248" s="8">
        <f>I249+I250+I251+I252+I253</f>
        <v>0</v>
      </c>
      <c r="J248" s="13">
        <f t="shared" si="16"/>
        <v>2124.9</v>
      </c>
      <c r="K248" s="6"/>
    </row>
    <row r="249" spans="2:11" ht="15.75">
      <c r="B249" s="55"/>
      <c r="C249" s="33"/>
      <c r="D249" s="11" t="s">
        <v>29</v>
      </c>
      <c r="E249" s="8"/>
      <c r="F249" s="8">
        <v>74.3</v>
      </c>
      <c r="G249" s="8">
        <v>49</v>
      </c>
      <c r="H249" s="8">
        <v>49</v>
      </c>
      <c r="I249" s="8"/>
      <c r="J249" s="13">
        <f t="shared" si="16"/>
        <v>172.3</v>
      </c>
      <c r="K249" s="6"/>
    </row>
    <row r="250" spans="2:11" ht="15.75">
      <c r="B250" s="55"/>
      <c r="C250" s="33"/>
      <c r="D250" s="11" t="s">
        <v>30</v>
      </c>
      <c r="E250" s="8"/>
      <c r="F250" s="8">
        <v>650.6</v>
      </c>
      <c r="G250" s="8">
        <v>651</v>
      </c>
      <c r="H250" s="8">
        <v>651</v>
      </c>
      <c r="I250" s="8"/>
      <c r="J250" s="13">
        <f t="shared" si="16"/>
        <v>1952.6</v>
      </c>
      <c r="K250" s="6"/>
    </row>
    <row r="251" spans="2:11" ht="15.75">
      <c r="B251" s="55"/>
      <c r="C251" s="33"/>
      <c r="D251" s="11" t="s">
        <v>31</v>
      </c>
      <c r="E251" s="8"/>
      <c r="F251" s="8"/>
      <c r="G251" s="8"/>
      <c r="H251" s="8"/>
      <c r="I251" s="8"/>
      <c r="J251" s="13">
        <f t="shared" si="16"/>
        <v>0</v>
      </c>
      <c r="K251" s="6"/>
    </row>
    <row r="252" spans="2:11" ht="15.75">
      <c r="B252" s="55"/>
      <c r="C252" s="33"/>
      <c r="D252" s="11" t="s">
        <v>32</v>
      </c>
      <c r="E252" s="8"/>
      <c r="F252" s="8"/>
      <c r="G252" s="8"/>
      <c r="H252" s="8"/>
      <c r="I252" s="8"/>
      <c r="J252" s="13">
        <f t="shared" si="16"/>
        <v>0</v>
      </c>
      <c r="K252" s="6"/>
    </row>
    <row r="253" spans="2:11" ht="15.75">
      <c r="B253" s="56"/>
      <c r="C253" s="33"/>
      <c r="D253" s="12" t="s">
        <v>33</v>
      </c>
      <c r="E253" s="8"/>
      <c r="F253" s="8"/>
      <c r="G253" s="8"/>
      <c r="H253" s="8"/>
      <c r="I253" s="8"/>
      <c r="J253" s="13">
        <f t="shared" si="16"/>
        <v>0</v>
      </c>
      <c r="K253" s="6"/>
    </row>
    <row r="254" spans="2:11" ht="15.75">
      <c r="B254" s="24" t="s">
        <v>65</v>
      </c>
      <c r="C254" s="33" t="s">
        <v>39</v>
      </c>
      <c r="D254" s="11" t="s">
        <v>28</v>
      </c>
      <c r="E254" s="8">
        <f>E255+E256+E257+E258+E259</f>
        <v>615.2</v>
      </c>
      <c r="F254" s="8">
        <f>F255+F256+F257+F258+F259</f>
        <v>3440.8999999999996</v>
      </c>
      <c r="G254" s="8">
        <f>G255+G256+G257+G258+G259</f>
        <v>2543.5</v>
      </c>
      <c r="H254" s="8">
        <f>H255+H256+H257+H258+H259</f>
        <v>2479.8999999999996</v>
      </c>
      <c r="I254" s="8">
        <f>I255+I256+I257+I258+I259</f>
        <v>2850.8</v>
      </c>
      <c r="J254" s="8">
        <f>I254+H254+G254+F254+E254</f>
        <v>11930.3</v>
      </c>
      <c r="K254" s="6"/>
    </row>
    <row r="255" spans="2:11" ht="15.75">
      <c r="B255" s="25"/>
      <c r="C255" s="33"/>
      <c r="D255" s="11" t="s">
        <v>29</v>
      </c>
      <c r="E255" s="8">
        <f>E261+E267</f>
        <v>615.2</v>
      </c>
      <c r="F255" s="8">
        <v>982.2</v>
      </c>
      <c r="G255" s="8">
        <f aca="true" t="shared" si="17" ref="F255:I259">G261+G267</f>
        <v>178.1</v>
      </c>
      <c r="H255" s="8">
        <f t="shared" si="17"/>
        <v>173.7</v>
      </c>
      <c r="I255" s="8">
        <f t="shared" si="17"/>
        <v>0</v>
      </c>
      <c r="J255" s="8">
        <f>I255+H255+G255+F255+E255</f>
        <v>1949.2</v>
      </c>
      <c r="K255" s="6"/>
    </row>
    <row r="256" spans="2:11" ht="15.75">
      <c r="B256" s="25"/>
      <c r="C256" s="33"/>
      <c r="D256" s="11" t="s">
        <v>30</v>
      </c>
      <c r="E256" s="8">
        <f>E262+E268</f>
        <v>0</v>
      </c>
      <c r="F256" s="8">
        <v>2458.7</v>
      </c>
      <c r="G256" s="8">
        <f t="shared" si="17"/>
        <v>2365.4</v>
      </c>
      <c r="H256" s="8">
        <f t="shared" si="17"/>
        <v>2306.2</v>
      </c>
      <c r="I256" s="8">
        <f>I262+I268</f>
        <v>2850.8</v>
      </c>
      <c r="J256" s="8">
        <f>E256+F256+G256+H256+I256</f>
        <v>9981.1</v>
      </c>
      <c r="K256" s="6"/>
    </row>
    <row r="257" spans="2:11" ht="15.75">
      <c r="B257" s="25"/>
      <c r="C257" s="33"/>
      <c r="D257" s="11" t="s">
        <v>31</v>
      </c>
      <c r="E257" s="8">
        <f>E263+E269</f>
        <v>0</v>
      </c>
      <c r="F257" s="8">
        <f t="shared" si="17"/>
        <v>0</v>
      </c>
      <c r="G257" s="8">
        <f t="shared" si="17"/>
        <v>0</v>
      </c>
      <c r="H257" s="8">
        <f t="shared" si="17"/>
        <v>0</v>
      </c>
      <c r="I257" s="8">
        <f t="shared" si="17"/>
        <v>0</v>
      </c>
      <c r="J257" s="8">
        <f aca="true" t="shared" si="18" ref="J257:J295">E257+F257+G257+H257+I257</f>
        <v>0</v>
      </c>
      <c r="K257" s="6"/>
    </row>
    <row r="258" spans="2:11" ht="15.75">
      <c r="B258" s="25"/>
      <c r="C258" s="33"/>
      <c r="D258" s="11" t="s">
        <v>32</v>
      </c>
      <c r="E258" s="8">
        <f>E264+E270</f>
        <v>0</v>
      </c>
      <c r="F258" s="8">
        <f t="shared" si="17"/>
        <v>0</v>
      </c>
      <c r="G258" s="8">
        <f t="shared" si="17"/>
        <v>0</v>
      </c>
      <c r="H258" s="8">
        <f t="shared" si="17"/>
        <v>0</v>
      </c>
      <c r="I258" s="8">
        <f t="shared" si="17"/>
        <v>0</v>
      </c>
      <c r="J258" s="8">
        <f t="shared" si="18"/>
        <v>0</v>
      </c>
      <c r="K258" s="6"/>
    </row>
    <row r="259" spans="2:11" ht="15.75">
      <c r="B259" s="26"/>
      <c r="C259" s="33"/>
      <c r="D259" s="12" t="s">
        <v>33</v>
      </c>
      <c r="E259" s="8">
        <f>E265+E271</f>
        <v>0</v>
      </c>
      <c r="F259" s="8">
        <f t="shared" si="17"/>
        <v>0</v>
      </c>
      <c r="G259" s="8">
        <f t="shared" si="17"/>
        <v>0</v>
      </c>
      <c r="H259" s="8">
        <f t="shared" si="17"/>
        <v>0</v>
      </c>
      <c r="I259" s="8">
        <f t="shared" si="17"/>
        <v>0</v>
      </c>
      <c r="J259" s="8">
        <f t="shared" si="18"/>
        <v>0</v>
      </c>
      <c r="K259" s="6"/>
    </row>
    <row r="260" spans="2:11" ht="15.75">
      <c r="B260" s="54" t="s">
        <v>66</v>
      </c>
      <c r="C260" s="33" t="s">
        <v>39</v>
      </c>
      <c r="D260" s="11" t="s">
        <v>28</v>
      </c>
      <c r="E260" s="8"/>
      <c r="F260" s="8">
        <f>F261+F262+F263+F264+F265</f>
        <v>2643.8999999999996</v>
      </c>
      <c r="G260" s="8">
        <f>G261+G262+G263+G264+G265</f>
        <v>2543.5</v>
      </c>
      <c r="H260" s="8">
        <f>H261+H262+H263+H264+H265</f>
        <v>2479.8999999999996</v>
      </c>
      <c r="I260" s="8">
        <f>I261+I262+I263+I264+I265</f>
        <v>0</v>
      </c>
      <c r="J260" s="8">
        <f t="shared" si="18"/>
        <v>7667.299999999999</v>
      </c>
      <c r="K260" s="6"/>
    </row>
    <row r="261" spans="2:11" ht="15.75">
      <c r="B261" s="55"/>
      <c r="C261" s="33"/>
      <c r="D261" s="11" t="s">
        <v>29</v>
      </c>
      <c r="E261" s="8"/>
      <c r="F261" s="8">
        <v>185.2</v>
      </c>
      <c r="G261" s="8">
        <v>178.1</v>
      </c>
      <c r="H261" s="8">
        <v>173.7</v>
      </c>
      <c r="I261" s="8"/>
      <c r="J261" s="8">
        <f t="shared" si="18"/>
        <v>537</v>
      </c>
      <c r="K261" s="6"/>
    </row>
    <row r="262" spans="2:11" ht="15.75">
      <c r="B262" s="55"/>
      <c r="C262" s="33"/>
      <c r="D262" s="11" t="s">
        <v>30</v>
      </c>
      <c r="E262" s="8"/>
      <c r="F262" s="8">
        <v>2458.7</v>
      </c>
      <c r="G262" s="8">
        <v>2365.4</v>
      </c>
      <c r="H262" s="8">
        <v>2306.2</v>
      </c>
      <c r="I262" s="8"/>
      <c r="J262" s="8">
        <f t="shared" si="18"/>
        <v>7130.3</v>
      </c>
      <c r="K262" s="6"/>
    </row>
    <row r="263" spans="2:11" ht="15.75">
      <c r="B263" s="55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55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6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34" t="s">
        <v>67</v>
      </c>
      <c r="C266" s="33" t="s">
        <v>68</v>
      </c>
      <c r="D266" s="11" t="s">
        <v>28</v>
      </c>
      <c r="E266" s="8">
        <f>E267+E268+E269+E270+E271</f>
        <v>615.2</v>
      </c>
      <c r="F266" s="8">
        <f>F267+F268+F269+F270+F271</f>
        <v>797</v>
      </c>
      <c r="G266" s="8">
        <f>G267+G268+G269+G270+G271</f>
        <v>0</v>
      </c>
      <c r="H266" s="8">
        <f>H267+H268+H269+H270+H271</f>
        <v>0</v>
      </c>
      <c r="I266" s="8">
        <f>I267+I268+I269+I270+I271</f>
        <v>2850.8</v>
      </c>
      <c r="J266" s="8">
        <f t="shared" si="18"/>
        <v>4263</v>
      </c>
      <c r="K266" s="6"/>
    </row>
    <row r="267" spans="2:11" ht="15.75">
      <c r="B267" s="34"/>
      <c r="C267" s="33"/>
      <c r="D267" s="11" t="s">
        <v>29</v>
      </c>
      <c r="E267" s="8">
        <v>615.2</v>
      </c>
      <c r="F267" s="8">
        <v>797</v>
      </c>
      <c r="G267" s="8"/>
      <c r="H267" s="8"/>
      <c r="I267" s="8"/>
      <c r="J267" s="8">
        <f t="shared" si="18"/>
        <v>1412.2</v>
      </c>
      <c r="K267" s="6"/>
    </row>
    <row r="268" spans="2:11" ht="15.75">
      <c r="B268" s="34"/>
      <c r="C268" s="33"/>
      <c r="D268" s="11" t="s">
        <v>30</v>
      </c>
      <c r="E268" s="8">
        <v>0</v>
      </c>
      <c r="F268" s="8"/>
      <c r="G268" s="8"/>
      <c r="H268" s="8"/>
      <c r="I268" s="8">
        <v>2850.8</v>
      </c>
      <c r="J268" s="8">
        <f t="shared" si="18"/>
        <v>2850.8</v>
      </c>
      <c r="K268" s="6"/>
    </row>
    <row r="269" spans="2:11" ht="15.75">
      <c r="B269" s="34"/>
      <c r="C269" s="33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34"/>
      <c r="C270" s="33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34"/>
      <c r="C271" s="33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51" t="s">
        <v>3</v>
      </c>
      <c r="C272" s="27" t="s">
        <v>7</v>
      </c>
      <c r="D272" s="11" t="s">
        <v>28</v>
      </c>
      <c r="E272" s="8">
        <f>E273+E274+E275+E276+E277</f>
        <v>10401.8</v>
      </c>
      <c r="F272" s="8">
        <f>F273+F274+F275+F276+F277</f>
        <v>0</v>
      </c>
      <c r="G272" s="8">
        <f>G273+G274+G275+G276+G277</f>
        <v>0</v>
      </c>
      <c r="H272" s="8">
        <f>H273+H274+H275+H276+H277</f>
        <v>0</v>
      </c>
      <c r="I272" s="8">
        <f>I273+I274+I275+I276+I277</f>
        <v>0</v>
      </c>
      <c r="J272" s="8">
        <f t="shared" si="18"/>
        <v>10401.8</v>
      </c>
      <c r="K272" s="6"/>
    </row>
    <row r="273" spans="2:11" ht="15.75">
      <c r="B273" s="52"/>
      <c r="C273" s="28"/>
      <c r="D273" s="11" t="s">
        <v>29</v>
      </c>
      <c r="E273" s="8">
        <v>3411.9</v>
      </c>
      <c r="F273" s="8">
        <v>0</v>
      </c>
      <c r="G273" s="8">
        <v>0</v>
      </c>
      <c r="H273" s="8">
        <v>0</v>
      </c>
      <c r="I273" s="8">
        <v>0</v>
      </c>
      <c r="J273" s="8">
        <f t="shared" si="18"/>
        <v>3411.9</v>
      </c>
      <c r="K273" s="6"/>
    </row>
    <row r="274" spans="2:11" ht="15.75">
      <c r="B274" s="52"/>
      <c r="C274" s="28"/>
      <c r="D274" s="11" t="s">
        <v>30</v>
      </c>
      <c r="E274" s="8">
        <v>6989.9</v>
      </c>
      <c r="F274" s="8">
        <v>0</v>
      </c>
      <c r="G274" s="8">
        <v>0</v>
      </c>
      <c r="H274" s="8">
        <v>0</v>
      </c>
      <c r="I274" s="8">
        <v>0</v>
      </c>
      <c r="J274" s="8">
        <f t="shared" si="18"/>
        <v>6989.9</v>
      </c>
      <c r="K274" s="6"/>
    </row>
    <row r="275" spans="2:11" ht="15.75">
      <c r="B275" s="52"/>
      <c r="C275" s="28"/>
      <c r="D275" s="11" t="s">
        <v>31</v>
      </c>
      <c r="E275" s="8"/>
      <c r="F275" s="8"/>
      <c r="G275" s="8"/>
      <c r="H275" s="8"/>
      <c r="I275" s="8"/>
      <c r="J275" s="8">
        <f t="shared" si="18"/>
        <v>0</v>
      </c>
      <c r="K275" s="6"/>
    </row>
    <row r="276" spans="2:11" ht="15.75">
      <c r="B276" s="52"/>
      <c r="C276" s="28"/>
      <c r="D276" s="11" t="s">
        <v>32</v>
      </c>
      <c r="E276" s="8"/>
      <c r="F276" s="8"/>
      <c r="G276" s="8"/>
      <c r="H276" s="8"/>
      <c r="I276" s="8"/>
      <c r="J276" s="8">
        <f t="shared" si="18"/>
        <v>0</v>
      </c>
      <c r="K276" s="6"/>
    </row>
    <row r="277" spans="2:11" ht="15.75">
      <c r="B277" s="53"/>
      <c r="C277" s="29"/>
      <c r="D277" s="12" t="s">
        <v>33</v>
      </c>
      <c r="E277" s="8"/>
      <c r="F277" s="8"/>
      <c r="G277" s="8"/>
      <c r="H277" s="8"/>
      <c r="I277" s="8"/>
      <c r="J277" s="8">
        <f t="shared" si="18"/>
        <v>0</v>
      </c>
      <c r="K277" s="6"/>
    </row>
    <row r="278" spans="2:11" ht="15.75">
      <c r="B278" s="30" t="s">
        <v>69</v>
      </c>
      <c r="C278" s="33" t="s">
        <v>68</v>
      </c>
      <c r="D278" s="11" t="s">
        <v>28</v>
      </c>
      <c r="E278" s="8"/>
      <c r="F278" s="8">
        <f>F279+F280+F281+F282+F283</f>
        <v>0</v>
      </c>
      <c r="G278" s="8">
        <f>G279+G280+G281+G282+G283</f>
        <v>0</v>
      </c>
      <c r="H278" s="8">
        <f>H279+H280+H281+H282+H283</f>
        <v>0</v>
      </c>
      <c r="I278" s="8">
        <f>I279+I280+I281+I282+I283</f>
        <v>0</v>
      </c>
      <c r="J278" s="8">
        <f t="shared" si="18"/>
        <v>0</v>
      </c>
      <c r="K278" s="6"/>
    </row>
    <row r="279" spans="2:11" ht="15.75">
      <c r="B279" s="49"/>
      <c r="C279" s="33"/>
      <c r="D279" s="11" t="s">
        <v>29</v>
      </c>
      <c r="E279" s="8"/>
      <c r="F279" s="8">
        <v>0</v>
      </c>
      <c r="G279" s="8">
        <v>0</v>
      </c>
      <c r="H279" s="8">
        <v>0</v>
      </c>
      <c r="I279" s="8">
        <v>0</v>
      </c>
      <c r="J279" s="8">
        <f t="shared" si="18"/>
        <v>0</v>
      </c>
      <c r="K279" s="6"/>
    </row>
    <row r="280" spans="2:11" ht="15.75">
      <c r="B280" s="49"/>
      <c r="C280" s="33"/>
      <c r="D280" s="11" t="s">
        <v>30</v>
      </c>
      <c r="E280" s="8"/>
      <c r="F280" s="8">
        <v>0</v>
      </c>
      <c r="G280" s="8">
        <v>0</v>
      </c>
      <c r="H280" s="8">
        <v>0</v>
      </c>
      <c r="I280" s="8">
        <v>0</v>
      </c>
      <c r="J280" s="8">
        <f t="shared" si="18"/>
        <v>0</v>
      </c>
      <c r="K280" s="6"/>
    </row>
    <row r="281" spans="2:11" ht="15.75">
      <c r="B281" s="49"/>
      <c r="C281" s="33"/>
      <c r="D281" s="11" t="s">
        <v>31</v>
      </c>
      <c r="E281" s="8"/>
      <c r="F281" s="8"/>
      <c r="G281" s="8"/>
      <c r="H281" s="8"/>
      <c r="I281" s="8"/>
      <c r="J281" s="8">
        <f t="shared" si="18"/>
        <v>0</v>
      </c>
      <c r="K281" s="6"/>
    </row>
    <row r="282" spans="2:11" ht="15.75">
      <c r="B282" s="49"/>
      <c r="C282" s="33"/>
      <c r="D282" s="11" t="s">
        <v>32</v>
      </c>
      <c r="E282" s="8"/>
      <c r="F282" s="8"/>
      <c r="G282" s="8"/>
      <c r="H282" s="8"/>
      <c r="I282" s="8"/>
      <c r="J282" s="8">
        <f t="shared" si="18"/>
        <v>0</v>
      </c>
      <c r="K282" s="6"/>
    </row>
    <row r="283" spans="2:11" ht="15.75">
      <c r="B283" s="50"/>
      <c r="C283" s="33"/>
      <c r="D283" s="12" t="s">
        <v>33</v>
      </c>
      <c r="E283" s="8"/>
      <c r="F283" s="8"/>
      <c r="G283" s="8"/>
      <c r="H283" s="8"/>
      <c r="I283" s="8"/>
      <c r="J283" s="8">
        <f t="shared" si="18"/>
        <v>0</v>
      </c>
      <c r="K283" s="6"/>
    </row>
    <row r="284" spans="2:11" ht="15.75">
      <c r="B284" s="30" t="s">
        <v>70</v>
      </c>
      <c r="C284" s="33" t="s">
        <v>68</v>
      </c>
      <c r="D284" s="11" t="s">
        <v>28</v>
      </c>
      <c r="E284" s="8"/>
      <c r="F284" s="8"/>
      <c r="G284" s="8"/>
      <c r="H284" s="8"/>
      <c r="I284" s="8"/>
      <c r="J284" s="8">
        <f t="shared" si="18"/>
        <v>0</v>
      </c>
      <c r="K284" s="6"/>
    </row>
    <row r="285" spans="2:11" ht="15.75">
      <c r="B285" s="49"/>
      <c r="C285" s="33"/>
      <c r="D285" s="11" t="s">
        <v>29</v>
      </c>
      <c r="E285" s="8"/>
      <c r="F285" s="8"/>
      <c r="G285" s="8"/>
      <c r="H285" s="8"/>
      <c r="I285" s="8"/>
      <c r="J285" s="8">
        <f t="shared" si="18"/>
        <v>0</v>
      </c>
      <c r="K285" s="6"/>
    </row>
    <row r="286" spans="2:11" ht="15.75">
      <c r="B286" s="49"/>
      <c r="C286" s="33"/>
      <c r="D286" s="11" t="s">
        <v>30</v>
      </c>
      <c r="E286" s="8"/>
      <c r="F286" s="8"/>
      <c r="G286" s="8"/>
      <c r="H286" s="8"/>
      <c r="I286" s="8"/>
      <c r="J286" s="8">
        <f t="shared" si="18"/>
        <v>0</v>
      </c>
      <c r="K286" s="6"/>
    </row>
    <row r="287" spans="2:11" ht="15.75">
      <c r="B287" s="49"/>
      <c r="C287" s="33"/>
      <c r="D287" s="11" t="s">
        <v>31</v>
      </c>
      <c r="E287" s="8"/>
      <c r="F287" s="8"/>
      <c r="G287" s="8"/>
      <c r="H287" s="8"/>
      <c r="I287" s="8"/>
      <c r="J287" s="8">
        <f t="shared" si="18"/>
        <v>0</v>
      </c>
      <c r="K287" s="6"/>
    </row>
    <row r="288" spans="2:11" ht="15.75">
      <c r="B288" s="49"/>
      <c r="C288" s="33"/>
      <c r="D288" s="11" t="s">
        <v>32</v>
      </c>
      <c r="E288" s="8"/>
      <c r="F288" s="8"/>
      <c r="G288" s="8"/>
      <c r="H288" s="8"/>
      <c r="I288" s="8"/>
      <c r="J288" s="8">
        <f t="shared" si="18"/>
        <v>0</v>
      </c>
      <c r="K288" s="6"/>
    </row>
    <row r="289" spans="2:11" ht="15.75">
      <c r="B289" s="50"/>
      <c r="C289" s="33"/>
      <c r="D289" s="12" t="s">
        <v>33</v>
      </c>
      <c r="E289" s="8"/>
      <c r="F289" s="8"/>
      <c r="G289" s="8"/>
      <c r="H289" s="8"/>
      <c r="I289" s="8"/>
      <c r="J289" s="8">
        <f t="shared" si="18"/>
        <v>0</v>
      </c>
      <c r="K289" s="6"/>
    </row>
    <row r="290" spans="2:11" ht="15.75">
      <c r="B290" s="24" t="s">
        <v>71</v>
      </c>
      <c r="C290" s="27" t="s">
        <v>7</v>
      </c>
      <c r="D290" s="18" t="s">
        <v>28</v>
      </c>
      <c r="E290" s="5">
        <f>E291+E292+E293+E294+E295</f>
        <v>319.7</v>
      </c>
      <c r="F290" s="5">
        <f>F291+F292+F293+F294+F295</f>
        <v>0</v>
      </c>
      <c r="G290" s="5">
        <f>G291+G292+G293+G294+G295</f>
        <v>0</v>
      </c>
      <c r="H290" s="5">
        <f>H291+H292+H293+H294+H295</f>
        <v>0</v>
      </c>
      <c r="I290" s="5">
        <f>I291+I292+I293+I294+I295</f>
        <v>655</v>
      </c>
      <c r="J290" s="5">
        <f t="shared" si="18"/>
        <v>974.7</v>
      </c>
      <c r="K290" s="6"/>
    </row>
    <row r="291" spans="2:11" ht="15.75">
      <c r="B291" s="25"/>
      <c r="C291" s="28"/>
      <c r="D291" s="18" t="s">
        <v>29</v>
      </c>
      <c r="E291" s="5">
        <f>E297+E303+E309</f>
        <v>319.7</v>
      </c>
      <c r="F291" s="5">
        <f>F297+F303+F309</f>
        <v>0</v>
      </c>
      <c r="G291" s="5">
        <f>G297+G303+G309</f>
        <v>0</v>
      </c>
      <c r="H291" s="5">
        <f>H297+H303+H309</f>
        <v>0</v>
      </c>
      <c r="I291" s="5">
        <f>I297+I303+I309</f>
        <v>655</v>
      </c>
      <c r="J291" s="5">
        <f t="shared" si="18"/>
        <v>974.7</v>
      </c>
      <c r="K291" s="6"/>
    </row>
    <row r="292" spans="2:11" ht="15.75">
      <c r="B292" s="25"/>
      <c r="C292" s="28"/>
      <c r="D292" s="11" t="s">
        <v>30</v>
      </c>
      <c r="E292" s="8">
        <f aca="true" t="shared" si="19" ref="E292:I295">E298+E304+E310</f>
        <v>0</v>
      </c>
      <c r="F292" s="8">
        <f t="shared" si="19"/>
        <v>0</v>
      </c>
      <c r="G292" s="8">
        <f t="shared" si="19"/>
        <v>0</v>
      </c>
      <c r="H292" s="8">
        <f t="shared" si="19"/>
        <v>0</v>
      </c>
      <c r="I292" s="8">
        <f t="shared" si="19"/>
        <v>0</v>
      </c>
      <c r="J292" s="8">
        <f t="shared" si="18"/>
        <v>0</v>
      </c>
      <c r="K292" s="6"/>
    </row>
    <row r="293" spans="2:11" ht="15.75">
      <c r="B293" s="25"/>
      <c r="C293" s="28"/>
      <c r="D293" s="11" t="s">
        <v>31</v>
      </c>
      <c r="E293" s="8">
        <f t="shared" si="19"/>
        <v>0</v>
      </c>
      <c r="F293" s="8">
        <f t="shared" si="19"/>
        <v>0</v>
      </c>
      <c r="G293" s="8">
        <f t="shared" si="19"/>
        <v>0</v>
      </c>
      <c r="H293" s="8">
        <f t="shared" si="19"/>
        <v>0</v>
      </c>
      <c r="I293" s="8">
        <f t="shared" si="19"/>
        <v>0</v>
      </c>
      <c r="J293" s="8">
        <f t="shared" si="18"/>
        <v>0</v>
      </c>
      <c r="K293" s="6"/>
    </row>
    <row r="294" spans="2:11" ht="15.75">
      <c r="B294" s="25"/>
      <c r="C294" s="28"/>
      <c r="D294" s="11" t="s">
        <v>32</v>
      </c>
      <c r="E294" s="8">
        <f t="shared" si="19"/>
        <v>0</v>
      </c>
      <c r="F294" s="8">
        <f t="shared" si="19"/>
        <v>0</v>
      </c>
      <c r="G294" s="8">
        <f t="shared" si="19"/>
        <v>0</v>
      </c>
      <c r="H294" s="8">
        <f t="shared" si="19"/>
        <v>0</v>
      </c>
      <c r="I294" s="8">
        <f t="shared" si="19"/>
        <v>0</v>
      </c>
      <c r="J294" s="8">
        <f t="shared" si="18"/>
        <v>0</v>
      </c>
      <c r="K294" s="6"/>
    </row>
    <row r="295" spans="2:11" ht="15.75">
      <c r="B295" s="26"/>
      <c r="C295" s="29"/>
      <c r="D295" s="11" t="s">
        <v>33</v>
      </c>
      <c r="E295" s="8">
        <f t="shared" si="19"/>
        <v>0</v>
      </c>
      <c r="F295" s="8">
        <f t="shared" si="19"/>
        <v>0</v>
      </c>
      <c r="G295" s="8">
        <f t="shared" si="19"/>
        <v>0</v>
      </c>
      <c r="H295" s="8">
        <f t="shared" si="19"/>
        <v>0</v>
      </c>
      <c r="I295" s="8">
        <f t="shared" si="19"/>
        <v>0</v>
      </c>
      <c r="J295" s="8">
        <f t="shared" si="18"/>
        <v>0</v>
      </c>
      <c r="K295" s="6"/>
    </row>
    <row r="296" spans="2:11" ht="15.75">
      <c r="B296" s="24" t="s">
        <v>72</v>
      </c>
      <c r="C296" s="27" t="s">
        <v>7</v>
      </c>
      <c r="D296" s="11" t="s">
        <v>28</v>
      </c>
      <c r="E296" s="8">
        <f>E297+E298+E299+E300</f>
        <v>0</v>
      </c>
      <c r="F296" s="8">
        <f>F297+F298+F299+F300</f>
        <v>0</v>
      </c>
      <c r="G296" s="8">
        <f>G297</f>
        <v>0</v>
      </c>
      <c r="H296" s="8">
        <f>H297</f>
        <v>0</v>
      </c>
      <c r="I296" s="8">
        <f>I297</f>
        <v>355</v>
      </c>
      <c r="J296" s="8">
        <f>I296+H296+G296+F296+E296</f>
        <v>355</v>
      </c>
      <c r="K296" s="6"/>
    </row>
    <row r="297" spans="2:11" ht="15.75">
      <c r="B297" s="25"/>
      <c r="C297" s="28"/>
      <c r="D297" s="11" t="s">
        <v>29</v>
      </c>
      <c r="E297" s="8">
        <v>0</v>
      </c>
      <c r="F297" s="8">
        <v>0</v>
      </c>
      <c r="G297" s="8">
        <v>0</v>
      </c>
      <c r="H297" s="8">
        <v>0</v>
      </c>
      <c r="I297" s="8">
        <v>355</v>
      </c>
      <c r="J297" s="8">
        <f>I297+H297+G297+F297+E297</f>
        <v>355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/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/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/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/>
      <c r="K301" s="6"/>
    </row>
    <row r="302" spans="2:11" ht="15.75">
      <c r="B302" s="24" t="s">
        <v>73</v>
      </c>
      <c r="C302" s="27" t="s">
        <v>7</v>
      </c>
      <c r="D302" s="11" t="s">
        <v>28</v>
      </c>
      <c r="E302" s="8">
        <f>E303+E304+E305+E306</f>
        <v>0</v>
      </c>
      <c r="F302" s="8">
        <f>F303+F304+F305+F306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>I302+H302+G302+F302+E302</f>
        <v>0</v>
      </c>
      <c r="K302" s="6"/>
    </row>
    <row r="303" spans="2:11" ht="15.75">
      <c r="B303" s="25"/>
      <c r="C303" s="28"/>
      <c r="D303" s="11" t="s">
        <v>29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f>I303+H303+G303+F303+E303</f>
        <v>0</v>
      </c>
      <c r="K303" s="6"/>
    </row>
    <row r="304" spans="2:11" ht="15.75">
      <c r="B304" s="25"/>
      <c r="C304" s="28"/>
      <c r="D304" s="11" t="s">
        <v>30</v>
      </c>
      <c r="E304" s="8"/>
      <c r="F304" s="8"/>
      <c r="G304" s="8"/>
      <c r="H304" s="8"/>
      <c r="I304" s="8"/>
      <c r="J304" s="8"/>
      <c r="K304" s="6"/>
    </row>
    <row r="305" spans="2:11" ht="15.75">
      <c r="B305" s="25"/>
      <c r="C305" s="28"/>
      <c r="D305" s="11" t="s">
        <v>31</v>
      </c>
      <c r="E305" s="8"/>
      <c r="F305" s="8"/>
      <c r="G305" s="8"/>
      <c r="H305" s="8"/>
      <c r="I305" s="8"/>
      <c r="J305" s="8"/>
      <c r="K305" s="6"/>
    </row>
    <row r="306" spans="2:11" ht="15.75">
      <c r="B306" s="25"/>
      <c r="C306" s="28"/>
      <c r="D306" s="11" t="s">
        <v>32</v>
      </c>
      <c r="E306" s="8"/>
      <c r="F306" s="8"/>
      <c r="G306" s="8"/>
      <c r="H306" s="8"/>
      <c r="I306" s="8"/>
      <c r="J306" s="8"/>
      <c r="K306" s="6"/>
    </row>
    <row r="307" spans="2:11" ht="15.75">
      <c r="B307" s="26"/>
      <c r="C307" s="29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24" t="s">
        <v>74</v>
      </c>
      <c r="C308" s="27" t="s">
        <v>7</v>
      </c>
      <c r="D308" s="11" t="s">
        <v>28</v>
      </c>
      <c r="E308" s="8">
        <f aca="true" t="shared" si="20" ref="E308:J308">E309+E310+E311+E312</f>
        <v>319.7</v>
      </c>
      <c r="F308" s="8">
        <f t="shared" si="20"/>
        <v>0</v>
      </c>
      <c r="G308" s="8">
        <f t="shared" si="20"/>
        <v>0</v>
      </c>
      <c r="H308" s="8">
        <f t="shared" si="20"/>
        <v>0</v>
      </c>
      <c r="I308" s="8">
        <f t="shared" si="20"/>
        <v>300</v>
      </c>
      <c r="J308" s="8">
        <f t="shared" si="20"/>
        <v>619.7</v>
      </c>
      <c r="K308" s="6"/>
    </row>
    <row r="309" spans="2:11" ht="15.75">
      <c r="B309" s="25"/>
      <c r="C309" s="28"/>
      <c r="D309" s="11" t="s">
        <v>29</v>
      </c>
      <c r="E309" s="8">
        <v>319.7</v>
      </c>
      <c r="F309" s="8">
        <v>0</v>
      </c>
      <c r="G309" s="8">
        <v>0</v>
      </c>
      <c r="H309" s="8">
        <v>0</v>
      </c>
      <c r="I309" s="8">
        <v>300</v>
      </c>
      <c r="J309" s="8">
        <f>I309+H309+G309+F309+E309</f>
        <v>619.7</v>
      </c>
      <c r="K309" s="6"/>
    </row>
    <row r="310" spans="2:11" ht="15.75">
      <c r="B310" s="25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25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25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26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75</v>
      </c>
      <c r="C314" s="27" t="s">
        <v>7</v>
      </c>
      <c r="D314" s="11" t="s">
        <v>28</v>
      </c>
      <c r="E314" s="8">
        <f>E315+E316+E317+E318</f>
        <v>518.3000000000001</v>
      </c>
      <c r="F314" s="8">
        <f>F315+F316+F317+F318</f>
        <v>289.4</v>
      </c>
      <c r="G314" s="8">
        <f>G315+G316+G317+G318</f>
        <v>6172.8</v>
      </c>
      <c r="H314" s="8">
        <f>H315+H316+H317+H318</f>
        <v>736</v>
      </c>
      <c r="I314" s="8">
        <f>I315+I316+I317+I318</f>
        <v>2900</v>
      </c>
      <c r="J314" s="8">
        <f>I314+H314+G314+F314+E314</f>
        <v>10616.499999999998</v>
      </c>
      <c r="K314" s="6"/>
    </row>
    <row r="315" spans="2:11" ht="15.75">
      <c r="B315" s="25"/>
      <c r="C315" s="28"/>
      <c r="D315" s="11" t="s">
        <v>29</v>
      </c>
      <c r="E315" s="8">
        <v>378.8</v>
      </c>
      <c r="F315" s="8">
        <v>289.4</v>
      </c>
      <c r="G315" s="8">
        <v>1475.3</v>
      </c>
      <c r="H315" s="8">
        <v>736</v>
      </c>
      <c r="I315" s="8">
        <f>2900</f>
        <v>2900</v>
      </c>
      <c r="J315" s="8">
        <f>I315+H315+G315+F315+E315</f>
        <v>5779.5</v>
      </c>
      <c r="K315" s="6"/>
    </row>
    <row r="316" spans="2:11" ht="15.75">
      <c r="B316" s="25"/>
      <c r="C316" s="28"/>
      <c r="D316" s="11" t="s">
        <v>30</v>
      </c>
      <c r="E316" s="13">
        <v>124.4</v>
      </c>
      <c r="F316" s="13">
        <v>0</v>
      </c>
      <c r="G316" s="13">
        <v>4287.3</v>
      </c>
      <c r="H316" s="13"/>
      <c r="I316" s="13"/>
      <c r="J316" s="8">
        <f aca="true" t="shared" si="21" ref="J316:J331">I316+H316+G316+F316+E316</f>
        <v>4411.7</v>
      </c>
      <c r="K316" s="19"/>
    </row>
    <row r="317" spans="2:11" ht="15.75">
      <c r="B317" s="25"/>
      <c r="C317" s="28"/>
      <c r="D317" s="11" t="s">
        <v>31</v>
      </c>
      <c r="E317" s="13">
        <v>15.1</v>
      </c>
      <c r="F317" s="13"/>
      <c r="G317" s="13">
        <v>410.2</v>
      </c>
      <c r="H317" s="13"/>
      <c r="I317" s="13"/>
      <c r="J317" s="8">
        <f t="shared" si="21"/>
        <v>425.3</v>
      </c>
      <c r="K317" s="19"/>
    </row>
    <row r="318" spans="2:11" ht="15.75">
      <c r="B318" s="25"/>
      <c r="C318" s="28"/>
      <c r="D318" s="11" t="s">
        <v>32</v>
      </c>
      <c r="E318" s="13"/>
      <c r="F318" s="13"/>
      <c r="G318" s="13"/>
      <c r="H318" s="13"/>
      <c r="I318" s="13"/>
      <c r="J318" s="8">
        <f t="shared" si="21"/>
        <v>0</v>
      </c>
      <c r="K318" s="19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>
        <f t="shared" si="21"/>
        <v>0</v>
      </c>
      <c r="K319" s="6"/>
    </row>
    <row r="320" spans="2:11" ht="15.75">
      <c r="B320" s="24" t="s">
        <v>76</v>
      </c>
      <c r="C320" s="27" t="s">
        <v>7</v>
      </c>
      <c r="D320" s="11" t="s">
        <v>28</v>
      </c>
      <c r="E320" s="8">
        <f>E321+E322+E323+E324+E325</f>
        <v>0</v>
      </c>
      <c r="F320" s="8">
        <f>F321+F322+F323+F324+F325</f>
        <v>289.4</v>
      </c>
      <c r="G320" s="8">
        <f>G321+G322+G323+G324+G325</f>
        <v>1121.7</v>
      </c>
      <c r="H320" s="8">
        <f>H321+H322+H323+H324+H325</f>
        <v>736</v>
      </c>
      <c r="I320" s="8">
        <f>I321+I322+I323+I324+I325</f>
        <v>0</v>
      </c>
      <c r="J320" s="8">
        <f t="shared" si="21"/>
        <v>2147.1</v>
      </c>
      <c r="K320" s="6"/>
    </row>
    <row r="321" spans="2:11" ht="15.75">
      <c r="B321" s="25"/>
      <c r="C321" s="28"/>
      <c r="D321" s="11" t="s">
        <v>29</v>
      </c>
      <c r="E321" s="8"/>
      <c r="F321" s="8">
        <v>289.4</v>
      </c>
      <c r="G321" s="8">
        <v>1121.7</v>
      </c>
      <c r="H321" s="8">
        <v>736</v>
      </c>
      <c r="I321" s="8"/>
      <c r="J321" s="8">
        <f t="shared" si="21"/>
        <v>2147.1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f t="shared" si="21"/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f t="shared" si="21"/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f t="shared" si="21"/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>
        <f t="shared" si="21"/>
        <v>0</v>
      </c>
      <c r="K325" s="6"/>
    </row>
    <row r="326" spans="2:11" ht="15.75">
      <c r="B326" s="24" t="s">
        <v>77</v>
      </c>
      <c r="C326" s="33" t="s">
        <v>39</v>
      </c>
      <c r="D326" s="11" t="s">
        <v>28</v>
      </c>
      <c r="E326" s="8">
        <f>E327+E328+E329+E330+E331</f>
        <v>0</v>
      </c>
      <c r="F326" s="8">
        <f>F327+F328+F329+F330+F331</f>
        <v>0</v>
      </c>
      <c r="G326" s="8">
        <f>G327+G328+G329+G330+G331</f>
        <v>5051.1</v>
      </c>
      <c r="H326" s="8">
        <f>H327+H328+H329+H330+H331</f>
        <v>0</v>
      </c>
      <c r="I326" s="8">
        <f>I327+I328+I329+I330+I331</f>
        <v>0</v>
      </c>
      <c r="J326" s="8">
        <f t="shared" si="21"/>
        <v>5051.1</v>
      </c>
      <c r="K326" s="6"/>
    </row>
    <row r="327" spans="2:11" ht="15.75">
      <c r="B327" s="25"/>
      <c r="C327" s="33"/>
      <c r="D327" s="11" t="s">
        <v>29</v>
      </c>
      <c r="E327" s="8"/>
      <c r="F327" s="8"/>
      <c r="G327" s="8">
        <v>353.6</v>
      </c>
      <c r="H327" s="8"/>
      <c r="I327" s="8"/>
      <c r="J327" s="8">
        <f t="shared" si="21"/>
        <v>353.6</v>
      </c>
      <c r="K327" s="6"/>
    </row>
    <row r="328" spans="2:11" ht="15.75">
      <c r="B328" s="25"/>
      <c r="C328" s="33"/>
      <c r="D328" s="11" t="s">
        <v>30</v>
      </c>
      <c r="E328" s="8"/>
      <c r="F328" s="8"/>
      <c r="G328" s="8">
        <v>4287.3</v>
      </c>
      <c r="H328" s="8"/>
      <c r="I328" s="8"/>
      <c r="J328" s="8">
        <f t="shared" si="21"/>
        <v>4287.3</v>
      </c>
      <c r="K328" s="6"/>
    </row>
    <row r="329" spans="2:11" ht="15.75">
      <c r="B329" s="25"/>
      <c r="C329" s="33"/>
      <c r="D329" s="11" t="s">
        <v>31</v>
      </c>
      <c r="E329" s="8"/>
      <c r="F329" s="8"/>
      <c r="G329" s="8">
        <v>410.2</v>
      </c>
      <c r="H329" s="8"/>
      <c r="I329" s="8"/>
      <c r="J329" s="8">
        <f t="shared" si="21"/>
        <v>410.2</v>
      </c>
      <c r="K329" s="6"/>
    </row>
    <row r="330" spans="2:11" ht="15.75">
      <c r="B330" s="25"/>
      <c r="C330" s="33"/>
      <c r="D330" s="11" t="s">
        <v>32</v>
      </c>
      <c r="E330" s="8"/>
      <c r="F330" s="8"/>
      <c r="G330" s="8"/>
      <c r="H330" s="8"/>
      <c r="I330" s="8"/>
      <c r="J330" s="8">
        <f t="shared" si="21"/>
        <v>0</v>
      </c>
      <c r="K330" s="6"/>
    </row>
    <row r="331" spans="2:11" ht="15.75">
      <c r="B331" s="26"/>
      <c r="C331" s="33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37" t="s">
        <v>78</v>
      </c>
      <c r="C332" s="27" t="s">
        <v>7</v>
      </c>
      <c r="D332" s="11" t="s">
        <v>28</v>
      </c>
      <c r="E332" s="8">
        <f>E333+E334+E335+E336</f>
        <v>150</v>
      </c>
      <c r="F332" s="8">
        <f>F333+F334+F335+F336</f>
        <v>150</v>
      </c>
      <c r="G332" s="8">
        <f>G333+G334+G335+G336</f>
        <v>150</v>
      </c>
      <c r="H332" s="8">
        <f>H333+H334+H335+H336</f>
        <v>150</v>
      </c>
      <c r="I332" s="8">
        <f>I333+I334+I335+I336</f>
        <v>150</v>
      </c>
      <c r="J332" s="8">
        <f>I332+H332+G332+F332+E332</f>
        <v>750</v>
      </c>
      <c r="K332" s="6"/>
    </row>
    <row r="333" spans="2:11" ht="15.75">
      <c r="B333" s="38"/>
      <c r="C333" s="28"/>
      <c r="D333" s="11" t="s">
        <v>29</v>
      </c>
      <c r="E333" s="8">
        <v>150</v>
      </c>
      <c r="F333" s="8">
        <v>150</v>
      </c>
      <c r="G333" s="8">
        <v>150</v>
      </c>
      <c r="H333" s="8">
        <v>150</v>
      </c>
      <c r="I333" s="8">
        <v>150</v>
      </c>
      <c r="J333" s="8">
        <f>I333+H333+G333+F333+E333</f>
        <v>750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1" ht="15.75">
      <c r="B338" s="24" t="s">
        <v>79</v>
      </c>
      <c r="C338" s="27" t="s">
        <v>7</v>
      </c>
      <c r="D338" s="11" t="s">
        <v>28</v>
      </c>
      <c r="E338" s="8">
        <f>E339+E340+E341+E342</f>
        <v>265.1</v>
      </c>
      <c r="F338" s="8">
        <f>F339+F340+F341+F342</f>
        <v>120</v>
      </c>
      <c r="G338" s="8">
        <f>G339+G340+G341+G342</f>
        <v>0</v>
      </c>
      <c r="H338" s="8">
        <f>H339+H340+H341+H342</f>
        <v>0</v>
      </c>
      <c r="I338" s="8">
        <f>I339+I340+I341+I342</f>
        <v>450</v>
      </c>
      <c r="J338" s="8">
        <f>I338+H338+G338+F338+E338</f>
        <v>835.1</v>
      </c>
      <c r="K338" s="6"/>
    </row>
    <row r="339" spans="2:11" ht="15.75">
      <c r="B339" s="25"/>
      <c r="C339" s="28"/>
      <c r="D339" s="11" t="s">
        <v>29</v>
      </c>
      <c r="E339" s="8">
        <v>265.1</v>
      </c>
      <c r="F339" s="8">
        <v>120</v>
      </c>
      <c r="G339" s="8">
        <v>0</v>
      </c>
      <c r="H339" s="8">
        <v>0</v>
      </c>
      <c r="I339" s="8">
        <v>450</v>
      </c>
      <c r="J339" s="8">
        <f>I339+H339+G339+F339+E339</f>
        <v>835.1</v>
      </c>
      <c r="K339" s="6"/>
    </row>
    <row r="340" spans="2:11" ht="15.75">
      <c r="B340" s="25"/>
      <c r="C340" s="28"/>
      <c r="D340" s="11" t="s">
        <v>30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f>I340+H340+G340+F340+E340</f>
        <v>0</v>
      </c>
      <c r="K340" s="6"/>
    </row>
    <row r="341" spans="2:11" ht="15.75">
      <c r="B341" s="25"/>
      <c r="C341" s="28"/>
      <c r="D341" s="11" t="s">
        <v>31</v>
      </c>
      <c r="E341" s="8"/>
      <c r="F341" s="8"/>
      <c r="G341" s="8"/>
      <c r="H341" s="8"/>
      <c r="I341" s="8"/>
      <c r="J341" s="8">
        <v>0</v>
      </c>
      <c r="K341" s="6"/>
    </row>
    <row r="342" spans="2:11" ht="15.75">
      <c r="B342" s="25"/>
      <c r="C342" s="28"/>
      <c r="D342" s="11" t="s">
        <v>32</v>
      </c>
      <c r="E342" s="8"/>
      <c r="F342" s="8"/>
      <c r="G342" s="8"/>
      <c r="H342" s="8"/>
      <c r="I342" s="8"/>
      <c r="J342" s="8">
        <v>0</v>
      </c>
      <c r="K342" s="6"/>
    </row>
    <row r="343" spans="2:11" ht="15.75">
      <c r="B343" s="26"/>
      <c r="C343" s="29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1" ht="15.75">
      <c r="B344" s="24" t="s">
        <v>80</v>
      </c>
      <c r="C344" s="27" t="s">
        <v>7</v>
      </c>
      <c r="D344" s="11" t="s">
        <v>28</v>
      </c>
      <c r="E344" s="8">
        <f>E345+E346+E347+E348</f>
        <v>459.8</v>
      </c>
      <c r="F344" s="8">
        <f>F345+F346+F347+F348</f>
        <v>376.2</v>
      </c>
      <c r="G344" s="8">
        <f>G345+G346+G347+G348</f>
        <v>429.2</v>
      </c>
      <c r="H344" s="8">
        <f>H345+H346+H347+H348</f>
        <v>429.2</v>
      </c>
      <c r="I344" s="8">
        <f>I345+I346+I347+I348</f>
        <v>600</v>
      </c>
      <c r="J344" s="8">
        <f>I344+H344+G344+F344+E344</f>
        <v>2294.4</v>
      </c>
      <c r="K344" s="6"/>
    </row>
    <row r="345" spans="2:11" ht="15.75">
      <c r="B345" s="25"/>
      <c r="C345" s="28"/>
      <c r="D345" s="11" t="s">
        <v>29</v>
      </c>
      <c r="E345" s="8">
        <v>459.8</v>
      </c>
      <c r="F345" s="8">
        <v>376.2</v>
      </c>
      <c r="G345" s="8">
        <v>429.2</v>
      </c>
      <c r="H345" s="8">
        <v>429.2</v>
      </c>
      <c r="I345" s="8">
        <v>600</v>
      </c>
      <c r="J345" s="8">
        <f>I345+H345+G345+F345+E345</f>
        <v>2294.4</v>
      </c>
      <c r="K345" s="6"/>
    </row>
    <row r="346" spans="2:11" ht="15.75">
      <c r="B346" s="25"/>
      <c r="C346" s="28"/>
      <c r="D346" s="11" t="s">
        <v>30</v>
      </c>
      <c r="E346" s="8"/>
      <c r="F346" s="8"/>
      <c r="G346" s="8"/>
      <c r="H346" s="8"/>
      <c r="I346" s="8"/>
      <c r="J346" s="8">
        <v>0</v>
      </c>
      <c r="K346" s="6"/>
    </row>
    <row r="347" spans="2:11" ht="15.75">
      <c r="B347" s="25"/>
      <c r="C347" s="28"/>
      <c r="D347" s="11" t="s">
        <v>31</v>
      </c>
      <c r="E347" s="8"/>
      <c r="F347" s="8"/>
      <c r="G347" s="8"/>
      <c r="H347" s="8"/>
      <c r="I347" s="8"/>
      <c r="J347" s="8">
        <v>0</v>
      </c>
      <c r="K347" s="6"/>
    </row>
    <row r="348" spans="2:11" ht="15.75">
      <c r="B348" s="25"/>
      <c r="C348" s="28"/>
      <c r="D348" s="11" t="s">
        <v>32</v>
      </c>
      <c r="E348" s="8"/>
      <c r="F348" s="8"/>
      <c r="G348" s="8"/>
      <c r="H348" s="8"/>
      <c r="I348" s="8"/>
      <c r="J348" s="8">
        <v>0</v>
      </c>
      <c r="K348" s="6"/>
    </row>
    <row r="349" spans="2:11" ht="15.75">
      <c r="B349" s="26"/>
      <c r="C349" s="29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37" t="s">
        <v>81</v>
      </c>
      <c r="C350" s="27" t="s">
        <v>7</v>
      </c>
      <c r="D350" s="11" t="s">
        <v>28</v>
      </c>
      <c r="E350" s="8">
        <f>E351+E352+E353+E354</f>
        <v>0</v>
      </c>
      <c r="F350" s="8">
        <f>F351+F352+F353+F354</f>
        <v>0</v>
      </c>
      <c r="G350" s="8">
        <f>G351+G352+G353+G354</f>
        <v>120</v>
      </c>
      <c r="H350" s="8">
        <f>H351+H352+H353+H354</f>
        <v>120</v>
      </c>
      <c r="I350" s="8">
        <f>I351+I352+I353+I354</f>
        <v>100</v>
      </c>
      <c r="J350" s="8">
        <f>I350+H350+G350+F350+E350</f>
        <v>340</v>
      </c>
      <c r="K350" s="6"/>
    </row>
    <row r="351" spans="2:11" ht="15.75">
      <c r="B351" s="38"/>
      <c r="C351" s="28"/>
      <c r="D351" s="11" t="s">
        <v>29</v>
      </c>
      <c r="E351" s="8">
        <v>0</v>
      </c>
      <c r="F351" s="8">
        <v>0</v>
      </c>
      <c r="G351" s="8">
        <v>120</v>
      </c>
      <c r="H351" s="8">
        <v>120</v>
      </c>
      <c r="I351" s="8">
        <v>100</v>
      </c>
      <c r="J351" s="8">
        <f>I351+H351+G351+F351+E351</f>
        <v>340</v>
      </c>
      <c r="K351" s="6"/>
    </row>
    <row r="352" spans="2:11" ht="15.75">
      <c r="B352" s="38"/>
      <c r="C352" s="28"/>
      <c r="D352" s="11" t="s">
        <v>30</v>
      </c>
      <c r="E352" s="8"/>
      <c r="F352" s="8"/>
      <c r="G352" s="8"/>
      <c r="H352" s="8"/>
      <c r="I352" s="8"/>
      <c r="J352" s="8">
        <v>0</v>
      </c>
      <c r="K352" s="6"/>
    </row>
    <row r="353" spans="2:11" ht="15.75">
      <c r="B353" s="38"/>
      <c r="C353" s="28"/>
      <c r="D353" s="11" t="s">
        <v>31</v>
      </c>
      <c r="E353" s="8"/>
      <c r="F353" s="8"/>
      <c r="G353" s="8"/>
      <c r="H353" s="8"/>
      <c r="I353" s="8"/>
      <c r="J353" s="8">
        <v>0</v>
      </c>
      <c r="K353" s="6"/>
    </row>
    <row r="354" spans="2:11" ht="15.75">
      <c r="B354" s="38"/>
      <c r="C354" s="28"/>
      <c r="D354" s="11" t="s">
        <v>32</v>
      </c>
      <c r="E354" s="8"/>
      <c r="F354" s="8"/>
      <c r="G354" s="8"/>
      <c r="H354" s="8"/>
      <c r="I354" s="8"/>
      <c r="J354" s="8">
        <v>0</v>
      </c>
      <c r="K354" s="6"/>
    </row>
    <row r="355" spans="2:11" ht="15.75">
      <c r="B355" s="39"/>
      <c r="C355" s="29"/>
      <c r="D355" s="11" t="s">
        <v>33</v>
      </c>
      <c r="E355" s="8"/>
      <c r="F355" s="8"/>
      <c r="G355" s="8"/>
      <c r="H355" s="8"/>
      <c r="I355" s="8"/>
      <c r="J355" s="8"/>
      <c r="K355" s="6"/>
    </row>
    <row r="356" spans="2:11" ht="15.75">
      <c r="B356" s="37" t="s">
        <v>82</v>
      </c>
      <c r="C356" s="27" t="s">
        <v>7</v>
      </c>
      <c r="D356" s="11" t="s">
        <v>28</v>
      </c>
      <c r="E356" s="8">
        <f>E357+E358+E359+E360</f>
        <v>0</v>
      </c>
      <c r="F356" s="8">
        <f>F357+F358+F359+F360</f>
        <v>0</v>
      </c>
      <c r="G356" s="8">
        <f>G357+G358+G359+G360</f>
        <v>100</v>
      </c>
      <c r="H356" s="8">
        <f>H357+H358+H359+H360</f>
        <v>100</v>
      </c>
      <c r="I356" s="8">
        <f>I357+I358+I359+I360</f>
        <v>100</v>
      </c>
      <c r="J356" s="8">
        <f>I356+H356+G356+F356+E356</f>
        <v>300</v>
      </c>
      <c r="K356" s="6"/>
    </row>
    <row r="357" spans="2:11" ht="15.75">
      <c r="B357" s="38"/>
      <c r="C357" s="28"/>
      <c r="D357" s="11" t="s">
        <v>29</v>
      </c>
      <c r="E357" s="8">
        <v>0</v>
      </c>
      <c r="F357" s="8">
        <v>0</v>
      </c>
      <c r="G357" s="8">
        <v>100</v>
      </c>
      <c r="H357" s="8">
        <v>100</v>
      </c>
      <c r="I357" s="8">
        <v>100</v>
      </c>
      <c r="J357" s="8">
        <f>I357+H357+G357+F357+E357</f>
        <v>300</v>
      </c>
      <c r="K357" s="6"/>
    </row>
    <row r="358" spans="2:11" ht="15.75">
      <c r="B358" s="38"/>
      <c r="C358" s="28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38"/>
      <c r="C359" s="28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38"/>
      <c r="C360" s="28"/>
      <c r="D360" s="11" t="s">
        <v>32</v>
      </c>
      <c r="E360" s="8"/>
      <c r="F360" s="8"/>
      <c r="G360" s="8"/>
      <c r="H360" s="8"/>
      <c r="I360" s="8"/>
      <c r="J360" s="8">
        <v>0</v>
      </c>
      <c r="K360" s="6"/>
    </row>
    <row r="361" spans="2:11" ht="15.75">
      <c r="B361" s="39"/>
      <c r="C361" s="29"/>
      <c r="D361" s="11" t="s">
        <v>33</v>
      </c>
      <c r="E361" s="8"/>
      <c r="F361" s="8"/>
      <c r="G361" s="8"/>
      <c r="H361" s="8"/>
      <c r="I361" s="8"/>
      <c r="J361" s="8"/>
      <c r="K361" s="6"/>
    </row>
    <row r="362" spans="2:13" ht="15.75">
      <c r="B362" s="47" t="s">
        <v>83</v>
      </c>
      <c r="C362" s="36" t="s">
        <v>22</v>
      </c>
      <c r="D362" s="11" t="s">
        <v>28</v>
      </c>
      <c r="E362" s="5">
        <f aca="true" t="shared" si="22" ref="E362:I373">E368</f>
        <v>393.3</v>
      </c>
      <c r="F362" s="5">
        <f t="shared" si="22"/>
        <v>447.5</v>
      </c>
      <c r="G362" s="5">
        <f t="shared" si="22"/>
        <v>447.5</v>
      </c>
      <c r="H362" s="5">
        <f t="shared" si="22"/>
        <v>249.6</v>
      </c>
      <c r="I362" s="5">
        <f t="shared" si="22"/>
        <v>447.5</v>
      </c>
      <c r="J362" s="5">
        <f aca="true" t="shared" si="23" ref="J362:J415">SUM(E362:I362)</f>
        <v>1985.3999999999999</v>
      </c>
      <c r="K362" s="6"/>
      <c r="L362" s="48"/>
      <c r="M362" s="40"/>
    </row>
    <row r="363" spans="2:13" ht="15.75">
      <c r="B363" s="47"/>
      <c r="C363" s="36"/>
      <c r="D363" s="11" t="s">
        <v>29</v>
      </c>
      <c r="E363" s="5">
        <f t="shared" si="22"/>
        <v>383.3</v>
      </c>
      <c r="F363" s="5">
        <f t="shared" si="22"/>
        <v>447.5</v>
      </c>
      <c r="G363" s="5">
        <f t="shared" si="22"/>
        <v>447.5</v>
      </c>
      <c r="H363" s="5">
        <f t="shared" si="22"/>
        <v>249.6</v>
      </c>
      <c r="I363" s="5">
        <f t="shared" si="22"/>
        <v>447.5</v>
      </c>
      <c r="J363" s="5">
        <f t="shared" si="23"/>
        <v>1975.3999999999999</v>
      </c>
      <c r="K363" s="6"/>
      <c r="L363" s="48"/>
      <c r="M363" s="40"/>
    </row>
    <row r="364" spans="2:13" ht="15.75">
      <c r="B364" s="47"/>
      <c r="C364" s="36"/>
      <c r="D364" s="11" t="s">
        <v>30</v>
      </c>
      <c r="E364" s="5">
        <f t="shared" si="22"/>
        <v>0</v>
      </c>
      <c r="F364" s="5">
        <f t="shared" si="22"/>
        <v>0</v>
      </c>
      <c r="G364" s="5">
        <f t="shared" si="22"/>
        <v>0</v>
      </c>
      <c r="H364" s="5">
        <f t="shared" si="22"/>
        <v>0</v>
      </c>
      <c r="I364" s="5">
        <f t="shared" si="22"/>
        <v>0</v>
      </c>
      <c r="J364" s="5">
        <f t="shared" si="23"/>
        <v>0</v>
      </c>
      <c r="K364" s="6"/>
      <c r="L364" s="48"/>
      <c r="M364" s="40"/>
    </row>
    <row r="365" spans="2:13" ht="15.75">
      <c r="B365" s="47"/>
      <c r="C365" s="36"/>
      <c r="D365" s="11" t="s">
        <v>31</v>
      </c>
      <c r="E365" s="5">
        <f t="shared" si="22"/>
        <v>0</v>
      </c>
      <c r="F365" s="5">
        <f t="shared" si="22"/>
        <v>0</v>
      </c>
      <c r="G365" s="5">
        <f t="shared" si="22"/>
        <v>0</v>
      </c>
      <c r="H365" s="5">
        <f t="shared" si="22"/>
        <v>0</v>
      </c>
      <c r="I365" s="5">
        <f t="shared" si="22"/>
        <v>0</v>
      </c>
      <c r="J365" s="5">
        <f t="shared" si="23"/>
        <v>0</v>
      </c>
      <c r="K365" s="6"/>
      <c r="L365" s="48"/>
      <c r="M365" s="40"/>
    </row>
    <row r="366" spans="2:13" ht="15.75">
      <c r="B366" s="47"/>
      <c r="C366" s="36"/>
      <c r="D366" s="11" t="s">
        <v>32</v>
      </c>
      <c r="E366" s="5">
        <f t="shared" si="22"/>
        <v>0</v>
      </c>
      <c r="F366" s="5">
        <f t="shared" si="22"/>
        <v>0</v>
      </c>
      <c r="G366" s="5">
        <f t="shared" si="22"/>
        <v>0</v>
      </c>
      <c r="H366" s="5">
        <f t="shared" si="22"/>
        <v>0</v>
      </c>
      <c r="I366" s="5">
        <f t="shared" si="22"/>
        <v>0</v>
      </c>
      <c r="J366" s="5">
        <f t="shared" si="23"/>
        <v>0</v>
      </c>
      <c r="K366" s="6"/>
      <c r="L366" s="48"/>
      <c r="M366" s="40"/>
    </row>
    <row r="367" spans="2:13" ht="15.75">
      <c r="B367" s="47"/>
      <c r="C367" s="36"/>
      <c r="D367" s="12" t="s">
        <v>33</v>
      </c>
      <c r="E367" s="5">
        <f t="shared" si="22"/>
        <v>0</v>
      </c>
      <c r="F367" s="5">
        <f t="shared" si="22"/>
        <v>0</v>
      </c>
      <c r="G367" s="5">
        <f t="shared" si="22"/>
        <v>0</v>
      </c>
      <c r="H367" s="5">
        <f t="shared" si="22"/>
        <v>0</v>
      </c>
      <c r="I367" s="5">
        <f t="shared" si="22"/>
        <v>0</v>
      </c>
      <c r="J367" s="5">
        <f t="shared" si="23"/>
        <v>0</v>
      </c>
      <c r="K367" s="6"/>
      <c r="L367" s="48"/>
      <c r="M367" s="40"/>
    </row>
    <row r="368" spans="2:13" ht="15.75">
      <c r="B368" s="47"/>
      <c r="C368" s="27" t="s">
        <v>7</v>
      </c>
      <c r="D368" s="11" t="s">
        <v>28</v>
      </c>
      <c r="E368" s="8">
        <f t="shared" si="22"/>
        <v>393.3</v>
      </c>
      <c r="F368" s="8">
        <f t="shared" si="22"/>
        <v>447.5</v>
      </c>
      <c r="G368" s="8">
        <f t="shared" si="22"/>
        <v>447.5</v>
      </c>
      <c r="H368" s="8">
        <f t="shared" si="22"/>
        <v>249.6</v>
      </c>
      <c r="I368" s="8">
        <f t="shared" si="22"/>
        <v>447.5</v>
      </c>
      <c r="J368" s="8">
        <f t="shared" si="23"/>
        <v>1985.3999999999999</v>
      </c>
      <c r="K368" s="6"/>
      <c r="L368" s="48"/>
      <c r="M368" s="40"/>
    </row>
    <row r="369" spans="2:13" ht="15.75">
      <c r="B369" s="47"/>
      <c r="C369" s="28"/>
      <c r="D369" s="11" t="s">
        <v>29</v>
      </c>
      <c r="E369" s="8">
        <f t="shared" si="22"/>
        <v>383.3</v>
      </c>
      <c r="F369" s="8">
        <f t="shared" si="22"/>
        <v>447.5</v>
      </c>
      <c r="G369" s="8">
        <f t="shared" si="22"/>
        <v>447.5</v>
      </c>
      <c r="H369" s="8">
        <f t="shared" si="22"/>
        <v>249.6</v>
      </c>
      <c r="I369" s="8">
        <f t="shared" si="22"/>
        <v>447.5</v>
      </c>
      <c r="J369" s="8">
        <f t="shared" si="23"/>
        <v>1975.3999999999999</v>
      </c>
      <c r="K369" s="6"/>
      <c r="L369" s="48"/>
      <c r="M369" s="40"/>
    </row>
    <row r="370" spans="2:13" ht="15.75">
      <c r="B370" s="47"/>
      <c r="C370" s="28"/>
      <c r="D370" s="11" t="s">
        <v>30</v>
      </c>
      <c r="E370" s="8">
        <f t="shared" si="22"/>
        <v>0</v>
      </c>
      <c r="F370" s="8">
        <f t="shared" si="22"/>
        <v>0</v>
      </c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f t="shared" si="23"/>
        <v>0</v>
      </c>
      <c r="K370" s="6"/>
      <c r="L370" s="48"/>
      <c r="M370" s="40"/>
    </row>
    <row r="371" spans="2:13" ht="15.75">
      <c r="B371" s="47"/>
      <c r="C371" s="28"/>
      <c r="D371" s="11" t="s">
        <v>31</v>
      </c>
      <c r="E371" s="8">
        <f t="shared" si="22"/>
        <v>0</v>
      </c>
      <c r="F371" s="8">
        <f t="shared" si="22"/>
        <v>0</v>
      </c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f t="shared" si="23"/>
        <v>0</v>
      </c>
      <c r="K371" s="6"/>
      <c r="L371" s="48"/>
      <c r="M371" s="40"/>
    </row>
    <row r="372" spans="2:13" ht="15.75">
      <c r="B372" s="47"/>
      <c r="C372" s="28"/>
      <c r="D372" s="11" t="s">
        <v>32</v>
      </c>
      <c r="E372" s="8">
        <f t="shared" si="22"/>
        <v>0</v>
      </c>
      <c r="F372" s="8">
        <f t="shared" si="22"/>
        <v>0</v>
      </c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f t="shared" si="23"/>
        <v>0</v>
      </c>
      <c r="K372" s="6"/>
      <c r="L372" s="48"/>
      <c r="M372" s="40"/>
    </row>
    <row r="373" spans="2:13" ht="15.75">
      <c r="B373" s="47"/>
      <c r="C373" s="29"/>
      <c r="D373" s="12" t="s">
        <v>33</v>
      </c>
      <c r="E373" s="8">
        <f t="shared" si="22"/>
        <v>0</v>
      </c>
      <c r="F373" s="8">
        <f t="shared" si="22"/>
        <v>0</v>
      </c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>
        <f t="shared" si="23"/>
        <v>0</v>
      </c>
      <c r="K373" s="6"/>
      <c r="L373" s="48"/>
      <c r="M373" s="40"/>
    </row>
    <row r="374" spans="2:13" ht="15.75">
      <c r="B374" s="41" t="s">
        <v>2</v>
      </c>
      <c r="C374" s="27" t="s">
        <v>7</v>
      </c>
      <c r="D374" s="11" t="s">
        <v>28</v>
      </c>
      <c r="E374" s="8">
        <f>E380+E386+E392</f>
        <v>393.3</v>
      </c>
      <c r="F374" s="8">
        <f aca="true" t="shared" si="24" ref="F374:I375">F380+F386+F392</f>
        <v>447.5</v>
      </c>
      <c r="G374" s="8">
        <f t="shared" si="24"/>
        <v>447.5</v>
      </c>
      <c r="H374" s="8">
        <f t="shared" si="24"/>
        <v>249.6</v>
      </c>
      <c r="I374" s="8">
        <f t="shared" si="24"/>
        <v>447.5</v>
      </c>
      <c r="J374" s="8">
        <f t="shared" si="23"/>
        <v>1985.3999999999999</v>
      </c>
      <c r="K374" s="6"/>
      <c r="L374" s="48"/>
      <c r="M374" s="40"/>
    </row>
    <row r="375" spans="2:13" ht="15.75">
      <c r="B375" s="41"/>
      <c r="C375" s="28"/>
      <c r="D375" s="11" t="s">
        <v>29</v>
      </c>
      <c r="E375" s="8">
        <v>383.3</v>
      </c>
      <c r="F375" s="8">
        <f>F381+F387+F393</f>
        <v>447.5</v>
      </c>
      <c r="G375" s="8">
        <f t="shared" si="24"/>
        <v>447.5</v>
      </c>
      <c r="H375" s="8">
        <f t="shared" si="24"/>
        <v>249.6</v>
      </c>
      <c r="I375" s="8">
        <f>395.5+52</f>
        <v>447.5</v>
      </c>
      <c r="J375" s="8">
        <f t="shared" si="23"/>
        <v>1975.3999999999999</v>
      </c>
      <c r="K375" s="6"/>
      <c r="L375" s="48"/>
      <c r="M375" s="40"/>
    </row>
    <row r="376" spans="2:13" ht="15.75">
      <c r="B376" s="41"/>
      <c r="C376" s="28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  <c r="L376" s="48"/>
      <c r="M376" s="40"/>
    </row>
    <row r="377" spans="2:11" ht="15.75">
      <c r="B377" s="41"/>
      <c r="C377" s="28"/>
      <c r="D377" s="11" t="s">
        <v>31</v>
      </c>
      <c r="E377" s="8"/>
      <c r="F377" s="8"/>
      <c r="G377" s="8"/>
      <c r="H377" s="8"/>
      <c r="I377" s="8"/>
      <c r="J377" s="8">
        <f t="shared" si="23"/>
        <v>0</v>
      </c>
      <c r="K377" s="6"/>
    </row>
    <row r="378" spans="2:11" ht="15.75">
      <c r="B378" s="41"/>
      <c r="C378" s="28"/>
      <c r="D378" s="11" t="s">
        <v>32</v>
      </c>
      <c r="E378" s="8"/>
      <c r="F378" s="8"/>
      <c r="G378" s="8"/>
      <c r="H378" s="8"/>
      <c r="I378" s="8"/>
      <c r="J378" s="8">
        <f t="shared" si="23"/>
        <v>0</v>
      </c>
      <c r="K378" s="6"/>
    </row>
    <row r="379" spans="2:11" ht="15.75">
      <c r="B379" s="41"/>
      <c r="C379" s="29"/>
      <c r="D379" s="12" t="s">
        <v>33</v>
      </c>
      <c r="E379" s="8"/>
      <c r="F379" s="8"/>
      <c r="G379" s="8"/>
      <c r="H379" s="8"/>
      <c r="I379" s="8"/>
      <c r="J379" s="8">
        <f t="shared" si="23"/>
        <v>0</v>
      </c>
      <c r="K379" s="6"/>
    </row>
    <row r="380" spans="2:11" ht="15.75">
      <c r="B380" s="34" t="s">
        <v>84</v>
      </c>
      <c r="C380" s="33" t="s">
        <v>85</v>
      </c>
      <c r="D380" s="11" t="s">
        <v>28</v>
      </c>
      <c r="E380" s="8">
        <f>E381+E382+E383+E384+E385</f>
        <v>0</v>
      </c>
      <c r="F380" s="8">
        <f>F381+F382+F383+F384+F385</f>
        <v>19.7</v>
      </c>
      <c r="G380" s="8">
        <f>G381+G382+G383+G384+G385</f>
        <v>19.7</v>
      </c>
      <c r="H380" s="8">
        <f>H381+H382+H383+H384+H385</f>
        <v>10</v>
      </c>
      <c r="I380" s="8">
        <f>I381+I382+I383+I384+I385</f>
        <v>19.7</v>
      </c>
      <c r="J380" s="8">
        <f t="shared" si="23"/>
        <v>69.1</v>
      </c>
      <c r="K380" s="6"/>
    </row>
    <row r="381" spans="2:11" ht="15.75">
      <c r="B381" s="34"/>
      <c r="C381" s="33"/>
      <c r="D381" s="11" t="s">
        <v>29</v>
      </c>
      <c r="E381" s="8"/>
      <c r="F381" s="8">
        <v>19.7</v>
      </c>
      <c r="G381" s="8">
        <v>19.7</v>
      </c>
      <c r="H381" s="8">
        <v>10</v>
      </c>
      <c r="I381" s="8">
        <v>19.7</v>
      </c>
      <c r="J381" s="8">
        <f t="shared" si="23"/>
        <v>69.1</v>
      </c>
      <c r="K381" s="6"/>
    </row>
    <row r="382" spans="2:11" ht="15.75">
      <c r="B382" s="34"/>
      <c r="C382" s="33"/>
      <c r="D382" s="11" t="s">
        <v>30</v>
      </c>
      <c r="E382" s="8"/>
      <c r="F382" s="8"/>
      <c r="G382" s="8"/>
      <c r="H382" s="8"/>
      <c r="I382" s="8"/>
      <c r="J382" s="8">
        <f t="shared" si="23"/>
        <v>0</v>
      </c>
      <c r="K382" s="6"/>
    </row>
    <row r="383" spans="2:11" ht="15.75">
      <c r="B383" s="34"/>
      <c r="C383" s="33"/>
      <c r="D383" s="11" t="s">
        <v>31</v>
      </c>
      <c r="E383" s="8"/>
      <c r="F383" s="8"/>
      <c r="G383" s="8"/>
      <c r="H383" s="8"/>
      <c r="I383" s="8"/>
      <c r="J383" s="8">
        <f t="shared" si="23"/>
        <v>0</v>
      </c>
      <c r="K383" s="6"/>
    </row>
    <row r="384" spans="2:11" ht="15.75">
      <c r="B384" s="34"/>
      <c r="C384" s="33"/>
      <c r="D384" s="11" t="s">
        <v>32</v>
      </c>
      <c r="E384" s="8"/>
      <c r="F384" s="8"/>
      <c r="G384" s="8"/>
      <c r="H384" s="8"/>
      <c r="I384" s="8"/>
      <c r="J384" s="8">
        <f t="shared" si="23"/>
        <v>0</v>
      </c>
      <c r="K384" s="6"/>
    </row>
    <row r="385" spans="2:11" ht="15.75">
      <c r="B385" s="34"/>
      <c r="C385" s="33"/>
      <c r="D385" s="12" t="s">
        <v>33</v>
      </c>
      <c r="E385" s="8"/>
      <c r="F385" s="8"/>
      <c r="G385" s="8"/>
      <c r="H385" s="8"/>
      <c r="I385" s="8"/>
      <c r="J385" s="8">
        <f t="shared" si="23"/>
        <v>0</v>
      </c>
      <c r="K385" s="6"/>
    </row>
    <row r="386" spans="2:11" ht="15.75">
      <c r="B386" s="42" t="s">
        <v>86</v>
      </c>
      <c r="C386" s="45" t="s">
        <v>85</v>
      </c>
      <c r="D386" s="11" t="s">
        <v>28</v>
      </c>
      <c r="E386" s="8">
        <f>E387+E388+E389+E390+E391</f>
        <v>0.8</v>
      </c>
      <c r="F386" s="8">
        <f>F387+F388+F389+F390+F391</f>
        <v>25</v>
      </c>
      <c r="G386" s="8">
        <f>G387+G388+G389+G390+G391</f>
        <v>25</v>
      </c>
      <c r="H386" s="8">
        <f>H387+H388+H389+H390+H391</f>
        <v>15</v>
      </c>
      <c r="I386" s="8">
        <f>I387+I388+I389+I390+I391</f>
        <v>25</v>
      </c>
      <c r="J386" s="8">
        <f t="shared" si="23"/>
        <v>90.8</v>
      </c>
      <c r="K386" s="6"/>
    </row>
    <row r="387" spans="2:11" ht="15.75">
      <c r="B387" s="43"/>
      <c r="C387" s="46"/>
      <c r="D387" s="11" t="s">
        <v>29</v>
      </c>
      <c r="E387" s="8">
        <v>0.8</v>
      </c>
      <c r="F387" s="8">
        <v>25</v>
      </c>
      <c r="G387" s="8">
        <v>25</v>
      </c>
      <c r="H387" s="8">
        <v>15</v>
      </c>
      <c r="I387" s="8">
        <v>25</v>
      </c>
      <c r="J387" s="8">
        <f t="shared" si="23"/>
        <v>90.8</v>
      </c>
      <c r="K387" s="6"/>
    </row>
    <row r="388" spans="2:11" ht="15.75">
      <c r="B388" s="43"/>
      <c r="C388" s="46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1" ht="15.75">
      <c r="B389" s="43"/>
      <c r="C389" s="46"/>
      <c r="D389" s="11" t="s">
        <v>31</v>
      </c>
      <c r="E389" s="8"/>
      <c r="F389" s="8"/>
      <c r="G389" s="8"/>
      <c r="H389" s="8"/>
      <c r="I389" s="8"/>
      <c r="J389" s="8">
        <f t="shared" si="23"/>
        <v>0</v>
      </c>
      <c r="K389" s="6"/>
    </row>
    <row r="390" spans="2:11" ht="15.75">
      <c r="B390" s="43"/>
      <c r="C390" s="46"/>
      <c r="D390" s="11" t="s">
        <v>32</v>
      </c>
      <c r="E390" s="8"/>
      <c r="F390" s="8"/>
      <c r="G390" s="8"/>
      <c r="H390" s="8"/>
      <c r="I390" s="8"/>
      <c r="J390" s="8">
        <f t="shared" si="23"/>
        <v>0</v>
      </c>
      <c r="K390" s="6"/>
    </row>
    <row r="391" spans="2:11" ht="15.75">
      <c r="B391" s="44"/>
      <c r="C391" s="46"/>
      <c r="D391" s="12" t="s">
        <v>33</v>
      </c>
      <c r="E391" s="8"/>
      <c r="F391" s="8"/>
      <c r="G391" s="8"/>
      <c r="H391" s="8"/>
      <c r="I391" s="8"/>
      <c r="J391" s="8">
        <f t="shared" si="23"/>
        <v>0</v>
      </c>
      <c r="K391" s="6"/>
    </row>
    <row r="392" spans="2:11" ht="15.75">
      <c r="B392" s="34" t="s">
        <v>87</v>
      </c>
      <c r="C392" s="33" t="s">
        <v>53</v>
      </c>
      <c r="D392" s="11" t="s">
        <v>28</v>
      </c>
      <c r="E392" s="8">
        <f>E393+E394+E395+E396+E397</f>
        <v>392.5</v>
      </c>
      <c r="F392" s="8">
        <f>F393+F394+F395+F396+F397</f>
        <v>402.8</v>
      </c>
      <c r="G392" s="8">
        <f>G393+G394+G395+G396+G397</f>
        <v>402.8</v>
      </c>
      <c r="H392" s="8">
        <f>H393+H394+H395+H396+H397</f>
        <v>224.6</v>
      </c>
      <c r="I392" s="8">
        <f>I393+I394+I395+I396+I397</f>
        <v>402.8</v>
      </c>
      <c r="J392" s="8">
        <f t="shared" si="23"/>
        <v>1825.4999999999998</v>
      </c>
      <c r="K392" s="6"/>
    </row>
    <row r="393" spans="2:11" ht="15.75">
      <c r="B393" s="34"/>
      <c r="C393" s="33"/>
      <c r="D393" s="11" t="s">
        <v>29</v>
      </c>
      <c r="E393" s="8">
        <v>392.5</v>
      </c>
      <c r="F393" s="8">
        <v>402.8</v>
      </c>
      <c r="G393" s="8">
        <v>402.8</v>
      </c>
      <c r="H393" s="8">
        <v>224.6</v>
      </c>
      <c r="I393" s="8">
        <v>402.8</v>
      </c>
      <c r="J393" s="8">
        <f t="shared" si="23"/>
        <v>1825.4999999999998</v>
      </c>
      <c r="K393" s="6"/>
    </row>
    <row r="394" spans="2:11" ht="15.75">
      <c r="B394" s="34"/>
      <c r="C394" s="33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1" ht="15.75">
      <c r="B395" s="34"/>
      <c r="C395" s="33"/>
      <c r="D395" s="11" t="s">
        <v>31</v>
      </c>
      <c r="E395" s="8"/>
      <c r="F395" s="8"/>
      <c r="G395" s="8"/>
      <c r="H395" s="8"/>
      <c r="I395" s="8"/>
      <c r="J395" s="8">
        <f t="shared" si="23"/>
        <v>0</v>
      </c>
      <c r="K395" s="6"/>
    </row>
    <row r="396" spans="2:11" ht="15.75">
      <c r="B396" s="34"/>
      <c r="C396" s="33"/>
      <c r="D396" s="11" t="s">
        <v>32</v>
      </c>
      <c r="E396" s="8"/>
      <c r="F396" s="8"/>
      <c r="G396" s="8"/>
      <c r="H396" s="8"/>
      <c r="I396" s="8"/>
      <c r="J396" s="8">
        <f t="shared" si="23"/>
        <v>0</v>
      </c>
      <c r="K396" s="6"/>
    </row>
    <row r="397" spans="2:11" ht="15.75">
      <c r="B397" s="34"/>
      <c r="C397" s="33"/>
      <c r="D397" s="12" t="s">
        <v>33</v>
      </c>
      <c r="E397" s="8"/>
      <c r="F397" s="8"/>
      <c r="G397" s="8"/>
      <c r="H397" s="8"/>
      <c r="I397" s="8"/>
      <c r="J397" s="8">
        <f t="shared" si="23"/>
        <v>0</v>
      </c>
      <c r="K397" s="6"/>
    </row>
    <row r="398" spans="2:11" ht="15.75">
      <c r="B398" s="35" t="s">
        <v>88</v>
      </c>
      <c r="C398" s="36" t="s">
        <v>22</v>
      </c>
      <c r="D398" s="11" t="s">
        <v>28</v>
      </c>
      <c r="E398" s="5">
        <f aca="true" t="shared" si="25" ref="E398:I409">E404</f>
        <v>7.5</v>
      </c>
      <c r="F398" s="5">
        <f t="shared" si="25"/>
        <v>50</v>
      </c>
      <c r="G398" s="5">
        <f t="shared" si="25"/>
        <v>7.2</v>
      </c>
      <c r="H398" s="5">
        <f t="shared" si="25"/>
        <v>0</v>
      </c>
      <c r="I398" s="5">
        <f t="shared" si="25"/>
        <v>3218.2</v>
      </c>
      <c r="J398" s="5">
        <f t="shared" si="23"/>
        <v>3282.8999999999996</v>
      </c>
      <c r="K398" s="6"/>
    </row>
    <row r="399" spans="2:11" ht="15.75">
      <c r="B399" s="35"/>
      <c r="C399" s="36"/>
      <c r="D399" s="11" t="s">
        <v>29</v>
      </c>
      <c r="E399" s="5">
        <f t="shared" si="25"/>
        <v>7.5</v>
      </c>
      <c r="F399" s="5">
        <f t="shared" si="25"/>
        <v>50</v>
      </c>
      <c r="G399" s="5">
        <f t="shared" si="25"/>
        <v>7.2</v>
      </c>
      <c r="H399" s="5">
        <f>H405</f>
        <v>0</v>
      </c>
      <c r="I399" s="5">
        <f>I405</f>
        <v>3218.2</v>
      </c>
      <c r="J399" s="5">
        <f>SUM(E399:I399)</f>
        <v>3282.8999999999996</v>
      </c>
      <c r="K399" s="6"/>
    </row>
    <row r="400" spans="2:11" ht="15.75">
      <c r="B400" s="35"/>
      <c r="C400" s="36"/>
      <c r="D400" s="11" t="s">
        <v>30</v>
      </c>
      <c r="E400" s="8">
        <f t="shared" si="25"/>
        <v>0</v>
      </c>
      <c r="F400" s="8">
        <f t="shared" si="25"/>
        <v>0</v>
      </c>
      <c r="G400" s="8">
        <f t="shared" si="25"/>
        <v>0</v>
      </c>
      <c r="H400" s="8">
        <f t="shared" si="25"/>
        <v>0</v>
      </c>
      <c r="I400" s="8">
        <f t="shared" si="25"/>
        <v>0</v>
      </c>
      <c r="J400" s="8">
        <f t="shared" si="23"/>
        <v>0</v>
      </c>
      <c r="K400" s="6"/>
    </row>
    <row r="401" spans="2:11" ht="15.75">
      <c r="B401" s="35"/>
      <c r="C401" s="36"/>
      <c r="D401" s="11" t="s">
        <v>31</v>
      </c>
      <c r="E401" s="8">
        <f t="shared" si="25"/>
        <v>0</v>
      </c>
      <c r="F401" s="8">
        <f t="shared" si="25"/>
        <v>0</v>
      </c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3"/>
        <v>0</v>
      </c>
      <c r="K401" s="6"/>
    </row>
    <row r="402" spans="2:11" ht="15.75">
      <c r="B402" s="35"/>
      <c r="C402" s="36"/>
      <c r="D402" s="11" t="s">
        <v>32</v>
      </c>
      <c r="E402" s="8">
        <f t="shared" si="25"/>
        <v>0</v>
      </c>
      <c r="F402" s="8">
        <f t="shared" si="25"/>
        <v>0</v>
      </c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3"/>
        <v>0</v>
      </c>
      <c r="K402" s="6"/>
    </row>
    <row r="403" spans="2:11" ht="15.75">
      <c r="B403" s="35"/>
      <c r="C403" s="36"/>
      <c r="D403" s="12" t="s">
        <v>33</v>
      </c>
      <c r="E403" s="8">
        <f t="shared" si="25"/>
        <v>0</v>
      </c>
      <c r="F403" s="8">
        <f t="shared" si="25"/>
        <v>0</v>
      </c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3"/>
        <v>0</v>
      </c>
      <c r="K403" s="6"/>
    </row>
    <row r="404" spans="2:11" ht="15.75">
      <c r="B404" s="35"/>
      <c r="C404" s="27" t="s">
        <v>7</v>
      </c>
      <c r="D404" s="11" t="s">
        <v>28</v>
      </c>
      <c r="E404" s="8">
        <f t="shared" si="25"/>
        <v>7.5</v>
      </c>
      <c r="F404" s="8">
        <f t="shared" si="25"/>
        <v>50</v>
      </c>
      <c r="G404" s="8">
        <f t="shared" si="25"/>
        <v>7.2</v>
      </c>
      <c r="H404" s="8">
        <f t="shared" si="25"/>
        <v>0</v>
      </c>
      <c r="I404" s="8">
        <f t="shared" si="25"/>
        <v>3218.2</v>
      </c>
      <c r="J404" s="8">
        <f t="shared" si="23"/>
        <v>3282.8999999999996</v>
      </c>
      <c r="K404" s="6"/>
    </row>
    <row r="405" spans="2:11" ht="15.75">
      <c r="B405" s="35"/>
      <c r="C405" s="28"/>
      <c r="D405" s="11" t="s">
        <v>29</v>
      </c>
      <c r="E405" s="8">
        <f t="shared" si="25"/>
        <v>7.5</v>
      </c>
      <c r="F405" s="8">
        <f t="shared" si="25"/>
        <v>50</v>
      </c>
      <c r="G405" s="8">
        <f t="shared" si="25"/>
        <v>7.2</v>
      </c>
      <c r="H405" s="8">
        <f t="shared" si="25"/>
        <v>0</v>
      </c>
      <c r="I405" s="8">
        <f t="shared" si="25"/>
        <v>3218.2</v>
      </c>
      <c r="J405" s="8">
        <f t="shared" si="23"/>
        <v>3282.8999999999996</v>
      </c>
      <c r="K405" s="6"/>
    </row>
    <row r="406" spans="2:11" ht="15.75">
      <c r="B406" s="35"/>
      <c r="C406" s="28"/>
      <c r="D406" s="11" t="s">
        <v>30</v>
      </c>
      <c r="E406" s="8">
        <f t="shared" si="25"/>
        <v>0</v>
      </c>
      <c r="F406" s="8">
        <f t="shared" si="25"/>
        <v>0</v>
      </c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3"/>
        <v>0</v>
      </c>
      <c r="K406" s="6"/>
    </row>
    <row r="407" spans="2:11" ht="15.75">
      <c r="B407" s="35"/>
      <c r="C407" s="28"/>
      <c r="D407" s="11" t="s">
        <v>31</v>
      </c>
      <c r="E407" s="8">
        <f t="shared" si="25"/>
        <v>0</v>
      </c>
      <c r="F407" s="8">
        <f t="shared" si="25"/>
        <v>0</v>
      </c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3"/>
        <v>0</v>
      </c>
      <c r="K407" s="6"/>
    </row>
    <row r="408" spans="2:11" ht="15.75">
      <c r="B408" s="35"/>
      <c r="C408" s="28"/>
      <c r="D408" s="11" t="s">
        <v>32</v>
      </c>
      <c r="E408" s="8">
        <f t="shared" si="25"/>
        <v>0</v>
      </c>
      <c r="F408" s="8">
        <f t="shared" si="25"/>
        <v>0</v>
      </c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3"/>
        <v>0</v>
      </c>
      <c r="K408" s="6"/>
    </row>
    <row r="409" spans="2:11" ht="15.75">
      <c r="B409" s="35"/>
      <c r="C409" s="29"/>
      <c r="D409" s="12" t="s">
        <v>33</v>
      </c>
      <c r="E409" s="8">
        <f t="shared" si="25"/>
        <v>0</v>
      </c>
      <c r="F409" s="8">
        <f t="shared" si="25"/>
        <v>0</v>
      </c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3"/>
        <v>0</v>
      </c>
      <c r="K409" s="6"/>
    </row>
    <row r="410" spans="2:11" ht="15.75">
      <c r="B410" s="37" t="s">
        <v>89</v>
      </c>
      <c r="C410" s="27" t="s">
        <v>7</v>
      </c>
      <c r="D410" s="11" t="s">
        <v>28</v>
      </c>
      <c r="E410" s="8">
        <f>E411+E412+E413+E414+E415</f>
        <v>7.5</v>
      </c>
      <c r="F410" s="8">
        <f>F411+F412+F413+F414+F415</f>
        <v>50</v>
      </c>
      <c r="G410" s="8">
        <f>G411+G412+G413+G414+G415</f>
        <v>7.2</v>
      </c>
      <c r="H410" s="8">
        <f>H411+H412+H413+H414+H415</f>
        <v>0</v>
      </c>
      <c r="I410" s="8">
        <f>I411+I412+I413+I414+I415</f>
        <v>3218.2</v>
      </c>
      <c r="J410" s="8">
        <f t="shared" si="23"/>
        <v>3282.8999999999996</v>
      </c>
      <c r="K410" s="6"/>
    </row>
    <row r="411" spans="2:11" ht="15.75">
      <c r="B411" s="38"/>
      <c r="C411" s="28"/>
      <c r="D411" s="11" t="s">
        <v>29</v>
      </c>
      <c r="E411" s="8">
        <v>7.5</v>
      </c>
      <c r="F411" s="8">
        <v>50</v>
      </c>
      <c r="G411" s="8">
        <v>7.2</v>
      </c>
      <c r="H411" s="8">
        <v>0</v>
      </c>
      <c r="I411" s="8">
        <v>3218.2</v>
      </c>
      <c r="J411" s="8">
        <f t="shared" si="23"/>
        <v>3282.8999999999996</v>
      </c>
      <c r="K411" s="6"/>
    </row>
    <row r="412" spans="2:11" ht="15.75">
      <c r="B412" s="38"/>
      <c r="C412" s="28"/>
      <c r="D412" s="11" t="s">
        <v>30</v>
      </c>
      <c r="E412" s="8"/>
      <c r="F412" s="8"/>
      <c r="G412" s="8"/>
      <c r="H412" s="8"/>
      <c r="I412" s="8"/>
      <c r="J412" s="8">
        <f t="shared" si="23"/>
        <v>0</v>
      </c>
      <c r="K412" s="6"/>
    </row>
    <row r="413" spans="2:10" ht="15.75">
      <c r="B413" s="38"/>
      <c r="C413" s="28"/>
      <c r="D413" s="11" t="s">
        <v>31</v>
      </c>
      <c r="E413" s="20"/>
      <c r="F413" s="20"/>
      <c r="G413" s="20"/>
      <c r="H413" s="20"/>
      <c r="I413" s="20"/>
      <c r="J413" s="8">
        <f t="shared" si="23"/>
        <v>0</v>
      </c>
    </row>
    <row r="414" spans="2:10" ht="15.75">
      <c r="B414" s="38"/>
      <c r="C414" s="28"/>
      <c r="D414" s="11" t="s">
        <v>32</v>
      </c>
      <c r="E414" s="20"/>
      <c r="F414" s="20"/>
      <c r="G414" s="20"/>
      <c r="H414" s="20"/>
      <c r="I414" s="20"/>
      <c r="J414" s="8">
        <f t="shared" si="23"/>
        <v>0</v>
      </c>
    </row>
    <row r="415" spans="2:10" ht="15.75">
      <c r="B415" s="39"/>
      <c r="C415" s="29"/>
      <c r="D415" s="12" t="s">
        <v>33</v>
      </c>
      <c r="E415" s="21"/>
      <c r="F415" s="21"/>
      <c r="G415" s="21"/>
      <c r="H415" s="21"/>
      <c r="I415" s="21"/>
      <c r="J415" s="8">
        <f t="shared" si="23"/>
        <v>0</v>
      </c>
    </row>
  </sheetData>
  <sheetProtection/>
  <mergeCells count="150">
    <mergeCell ref="A5:J5"/>
    <mergeCell ref="A6:J6"/>
    <mergeCell ref="A7:J7"/>
    <mergeCell ref="A8:J8"/>
    <mergeCell ref="A11:J11"/>
    <mergeCell ref="B1:J1"/>
    <mergeCell ref="B2:J2"/>
    <mergeCell ref="B3:J3"/>
    <mergeCell ref="B4:J4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46:C151"/>
    <mergeCell ref="B152:B15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46:B151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36:B241"/>
    <mergeCell ref="C236:C241"/>
    <mergeCell ref="B242:B247"/>
    <mergeCell ref="C242:C247"/>
    <mergeCell ref="B206:B211"/>
    <mergeCell ref="C206:C211"/>
    <mergeCell ref="B212:B217"/>
    <mergeCell ref="C212:C21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C332:C337"/>
    <mergeCell ref="B302:B307"/>
    <mergeCell ref="C302:C307"/>
    <mergeCell ref="B308:B313"/>
    <mergeCell ref="C308:C313"/>
    <mergeCell ref="B314:B319"/>
    <mergeCell ref="C314:C319"/>
    <mergeCell ref="C338:C343"/>
    <mergeCell ref="B344:B349"/>
    <mergeCell ref="C344:C349"/>
    <mergeCell ref="B350:B355"/>
    <mergeCell ref="C350:C355"/>
    <mergeCell ref="B320:B325"/>
    <mergeCell ref="C320:C325"/>
    <mergeCell ref="B326:B331"/>
    <mergeCell ref="C326:C331"/>
    <mergeCell ref="B332:B337"/>
    <mergeCell ref="L362:L366"/>
    <mergeCell ref="M362:M366"/>
    <mergeCell ref="L367:L371"/>
    <mergeCell ref="M367:M371"/>
    <mergeCell ref="C368:C373"/>
    <mergeCell ref="L372:L376"/>
    <mergeCell ref="B410:B415"/>
    <mergeCell ref="C410:C415"/>
    <mergeCell ref="M372:M376"/>
    <mergeCell ref="B374:B379"/>
    <mergeCell ref="C374:C379"/>
    <mergeCell ref="B380:B385"/>
    <mergeCell ref="C380:C385"/>
    <mergeCell ref="B386:B391"/>
    <mergeCell ref="C386:C391"/>
    <mergeCell ref="B362:B373"/>
    <mergeCell ref="B122:B127"/>
    <mergeCell ref="B392:B397"/>
    <mergeCell ref="C392:C397"/>
    <mergeCell ref="B398:B409"/>
    <mergeCell ref="C398:C403"/>
    <mergeCell ref="C404:C409"/>
    <mergeCell ref="B356:B361"/>
    <mergeCell ref="C356:C361"/>
    <mergeCell ref="C362:C367"/>
    <mergeCell ref="B338:B343"/>
    <mergeCell ref="B218:B223"/>
    <mergeCell ref="C218:C223"/>
    <mergeCell ref="B224:B229"/>
    <mergeCell ref="C224:C229"/>
    <mergeCell ref="B230:B235"/>
    <mergeCell ref="C230:C235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2021-10-11T02:02:05Z</cp:lastPrinted>
  <dcterms:created xsi:type="dcterms:W3CDTF">2017-06-29T06:45:27Z</dcterms:created>
  <dcterms:modified xsi:type="dcterms:W3CDTF">2021-10-11T02:06:53Z</dcterms:modified>
  <cp:category/>
  <cp:version/>
  <cp:contentType/>
  <cp:contentStatus/>
</cp:coreProperties>
</file>